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2" windowHeight="8520" activeTab="1"/>
  </bookViews>
  <sheets>
    <sheet name="data" sheetId="1" r:id="rId1"/>
    <sheet name="earm. vs unear. 2002-2013 in $" sheetId="2" r:id="rId2"/>
  </sheets>
  <definedNames>
    <definedName name="_xlnm.Print_Area" localSheetId="0">'data'!$A$1:$M$17</definedName>
  </definedNames>
  <calcPr fullCalcOnLoad="1"/>
</workbook>
</file>

<file path=xl/sharedStrings.xml><?xml version="1.0" encoding="utf-8"?>
<sst xmlns="http://schemas.openxmlformats.org/spreadsheetml/2006/main" count="9" uniqueCount="7">
  <si>
    <t>Unearmarked</t>
  </si>
  <si>
    <t>Lightly earmarked</t>
  </si>
  <si>
    <t>Moderately earmarked</t>
  </si>
  <si>
    <t>Tightly earmarked</t>
  </si>
  <si>
    <t>unearmarked funds</t>
  </si>
  <si>
    <t>earmarked funds</t>
  </si>
  <si>
    <t>total in million US$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</si>
</sst>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 (W1)"/>
      <family val="2"/>
    </font>
    <font>
      <b/>
      <sz val="12"/>
      <name val="Arial"/>
      <family val="2"/>
    </font>
    <font>
      <i/>
      <sz val="10"/>
      <name val="Arial"/>
      <family val="2"/>
    </font>
    <font>
      <sz val="10.7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/>
    </xf>
    <xf numFmtId="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/>
    </xf>
    <xf numFmtId="9" fontId="4" fillId="33" borderId="0" xfId="0" applyNumberFormat="1" applyFont="1" applyFill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72" fontId="4" fillId="33" borderId="0" xfId="0" applyNumberFormat="1" applyFont="1" applyFill="1" applyAlignment="1">
      <alignment/>
    </xf>
    <xf numFmtId="172" fontId="5" fillId="33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172" fontId="6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4" fillId="0" borderId="0" xfId="0" applyNumberFormat="1" applyFont="1" applyFill="1" applyAlignment="1">
      <alignment/>
    </xf>
    <xf numFmtId="17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Earmarked versus unearmarked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funding 2002-2013</a:t>
            </a:r>
          </a:p>
        </c:rich>
      </c:tx>
      <c:layout>
        <c:manualLayout>
          <c:xMode val="factor"/>
          <c:yMode val="factor"/>
          <c:x val="0.028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425"/>
          <c:w val="0.979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unearmarked funds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data!$B$14:$M$14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data!$B$15:$M$15</c:f>
              <c:numCache>
                <c:ptCount val="12"/>
                <c:pt idx="0">
                  <c:v>2.9</c:v>
                </c:pt>
                <c:pt idx="1">
                  <c:v>5.5</c:v>
                </c:pt>
                <c:pt idx="2">
                  <c:v>10.5</c:v>
                </c:pt>
                <c:pt idx="3">
                  <c:v>17.1</c:v>
                </c:pt>
                <c:pt idx="4">
                  <c:v>31.8</c:v>
                </c:pt>
                <c:pt idx="5">
                  <c:v>40.9</c:v>
                </c:pt>
                <c:pt idx="6">
                  <c:v>64.6</c:v>
                </c:pt>
                <c:pt idx="7">
                  <c:v>66.1</c:v>
                </c:pt>
                <c:pt idx="8">
                  <c:v>59.3</c:v>
                </c:pt>
                <c:pt idx="9">
                  <c:v>56.6</c:v>
                </c:pt>
                <c:pt idx="10">
                  <c:v>58.5</c:v>
                </c:pt>
                <c:pt idx="11">
                  <c:v>65.5</c:v>
                </c:pt>
              </c:numCache>
            </c:numRef>
          </c:val>
        </c:ser>
        <c:ser>
          <c:idx val="1"/>
          <c:order val="1"/>
          <c:tx>
            <c:strRef>
              <c:f>data!$A$16</c:f>
              <c:strCache>
                <c:ptCount val="1"/>
                <c:pt idx="0">
                  <c:v>earmarked funds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data!$B$14:$M$14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data!$B$16:$M$16</c:f>
              <c:numCache>
                <c:ptCount val="12"/>
                <c:pt idx="0">
                  <c:v>38.300000000000004</c:v>
                </c:pt>
                <c:pt idx="1">
                  <c:v>40.5</c:v>
                </c:pt>
                <c:pt idx="2">
                  <c:v>42</c:v>
                </c:pt>
                <c:pt idx="3">
                  <c:v>51.199999999999996</c:v>
                </c:pt>
                <c:pt idx="4">
                  <c:v>53.5</c:v>
                </c:pt>
                <c:pt idx="5">
                  <c:v>54.800000000000004</c:v>
                </c:pt>
                <c:pt idx="6">
                  <c:v>55.30000000000001</c:v>
                </c:pt>
                <c:pt idx="7">
                  <c:v>52</c:v>
                </c:pt>
                <c:pt idx="8">
                  <c:v>50.10000000000001</c:v>
                </c:pt>
                <c:pt idx="9">
                  <c:v>54.49999999999999</c:v>
                </c:pt>
                <c:pt idx="10">
                  <c:v>52.599999999999994</c:v>
                </c:pt>
                <c:pt idx="11">
                  <c:v>55.7</c:v>
                </c:pt>
              </c:numCache>
            </c:numRef>
          </c:val>
        </c:ser>
        <c:axId val="31056617"/>
        <c:axId val="11074098"/>
      </c:bar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4098"/>
        <c:crosses val="autoZero"/>
        <c:auto val="1"/>
        <c:lblOffset val="100"/>
        <c:tickLblSkip val="1"/>
        <c:noMultiLvlLbl val="0"/>
      </c:catAx>
      <c:valAx>
        <c:axId val="110740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US$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661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95"/>
          <c:y val="0.95125"/>
          <c:w val="0.3635"/>
          <c:h val="0.0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3937007874015748" right="0.3937007874015748" top="0.3937007874015748" bottom="0.3937007874015748" header="0.2755905511811024" footer="0.2755905511811024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819900"/>
    <xdr:graphicFrame>
      <xdr:nvGraphicFramePr>
        <xdr:cNvPr id="1" name="Chart 1"/>
        <xdr:cNvGraphicFramePr/>
      </xdr:nvGraphicFramePr>
      <xdr:xfrm>
        <a:off x="0" y="0"/>
        <a:ext cx="99631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="60" zoomScalePageLayoutView="0" workbookViewId="0" topLeftCell="A1">
      <selection activeCell="M15" sqref="M15"/>
    </sheetView>
  </sheetViews>
  <sheetFormatPr defaultColWidth="9.140625" defaultRowHeight="12.75"/>
  <cols>
    <col min="1" max="1" width="32.7109375" style="0" customWidth="1"/>
    <col min="2" max="13" width="10.7109375" style="0" customWidth="1"/>
  </cols>
  <sheetData>
    <row r="1" spans="1:11" ht="15">
      <c r="A1" s="1"/>
      <c r="B1" s="2">
        <v>2002</v>
      </c>
      <c r="C1" s="2">
        <v>2003</v>
      </c>
      <c r="D1" s="2">
        <v>2004</v>
      </c>
      <c r="E1" s="2">
        <v>2005</v>
      </c>
      <c r="F1" s="2">
        <v>2006</v>
      </c>
      <c r="G1" s="11">
        <v>2007</v>
      </c>
      <c r="H1" s="2">
        <v>2008</v>
      </c>
      <c r="I1" s="2"/>
      <c r="J1" s="2"/>
      <c r="K1" s="2"/>
    </row>
    <row r="2" spans="1:7" ht="16.5" customHeight="1">
      <c r="A2" s="3" t="s">
        <v>0</v>
      </c>
      <c r="B2" s="4">
        <v>0.07</v>
      </c>
      <c r="C2" s="4">
        <v>0.12</v>
      </c>
      <c r="D2" s="4">
        <v>0.2</v>
      </c>
      <c r="E2" s="4">
        <v>0.25</v>
      </c>
      <c r="F2" s="4">
        <v>0.37</v>
      </c>
      <c r="G2" s="4">
        <v>0.4257</v>
      </c>
    </row>
    <row r="3" spans="1:7" ht="16.5" customHeight="1">
      <c r="A3" s="5" t="s">
        <v>1</v>
      </c>
      <c r="B3" s="6">
        <v>0.24</v>
      </c>
      <c r="C3" s="6">
        <v>0.37</v>
      </c>
      <c r="D3" s="6">
        <v>0.35</v>
      </c>
      <c r="E3" s="6">
        <v>0.24</v>
      </c>
      <c r="F3" s="6">
        <v>0.12</v>
      </c>
      <c r="G3" s="6">
        <v>0.08</v>
      </c>
    </row>
    <row r="4" spans="1:7" ht="16.5" customHeight="1">
      <c r="A4" s="3" t="s">
        <v>2</v>
      </c>
      <c r="B4" s="4">
        <v>0.55</v>
      </c>
      <c r="C4" s="4">
        <v>0.48</v>
      </c>
      <c r="D4" s="4">
        <v>0.4</v>
      </c>
      <c r="E4" s="4">
        <v>0.44</v>
      </c>
      <c r="F4" s="4">
        <v>0.43</v>
      </c>
      <c r="G4" s="4">
        <v>0.46</v>
      </c>
    </row>
    <row r="5" spans="1:7" ht="16.5" customHeight="1">
      <c r="A5" s="5" t="s">
        <v>3</v>
      </c>
      <c r="B5" s="6">
        <v>0.14</v>
      </c>
      <c r="C5" s="6">
        <v>0.03</v>
      </c>
      <c r="D5" s="6">
        <v>0.05</v>
      </c>
      <c r="E5" s="6">
        <v>0.07</v>
      </c>
      <c r="F5" s="6">
        <v>0.08</v>
      </c>
      <c r="G5" s="6">
        <v>0.03</v>
      </c>
    </row>
    <row r="9" spans="1:13" ht="15">
      <c r="A9" s="1"/>
      <c r="B9" s="7">
        <v>2002</v>
      </c>
      <c r="C9" s="7">
        <v>2003</v>
      </c>
      <c r="D9" s="7">
        <v>2004</v>
      </c>
      <c r="E9" s="7">
        <v>2005</v>
      </c>
      <c r="F9" s="7">
        <v>2006</v>
      </c>
      <c r="G9" s="12">
        <v>2007</v>
      </c>
      <c r="H9" s="7">
        <v>2008</v>
      </c>
      <c r="I9" s="7">
        <v>2009</v>
      </c>
      <c r="J9" s="7">
        <v>2010</v>
      </c>
      <c r="K9" s="7">
        <v>2011</v>
      </c>
      <c r="L9" s="7">
        <v>2012</v>
      </c>
      <c r="M9" s="7">
        <v>2013</v>
      </c>
    </row>
    <row r="10" spans="1:13" ht="15">
      <c r="A10" s="8" t="s">
        <v>4</v>
      </c>
      <c r="B10" s="9">
        <v>0.07</v>
      </c>
      <c r="C10" s="9">
        <v>0.12</v>
      </c>
      <c r="D10" s="9">
        <v>0.2</v>
      </c>
      <c r="E10" s="4">
        <v>0.25</v>
      </c>
      <c r="F10" s="4">
        <v>0.37</v>
      </c>
      <c r="G10" s="9">
        <v>0.4257</v>
      </c>
      <c r="H10" s="9">
        <v>0.5391</v>
      </c>
      <c r="I10" s="9">
        <v>0.56</v>
      </c>
      <c r="J10" s="9">
        <f>J15/J17</f>
        <v>0.5420475319926873</v>
      </c>
      <c r="K10" s="9">
        <f>K15/K17</f>
        <v>0.5094509450945095</v>
      </c>
      <c r="L10" s="9">
        <f>L15/L17</f>
        <v>0.5265526552655265</v>
      </c>
      <c r="M10" s="9">
        <f>M15/M17</f>
        <v>0.5404290429042904</v>
      </c>
    </row>
    <row r="11" spans="1:13" ht="15">
      <c r="A11" s="1" t="s">
        <v>5</v>
      </c>
      <c r="B11" s="10">
        <v>0.93</v>
      </c>
      <c r="C11" s="10">
        <v>0.88</v>
      </c>
      <c r="D11" s="10">
        <v>0.8</v>
      </c>
      <c r="E11" s="10">
        <v>0.75</v>
      </c>
      <c r="F11" s="10">
        <v>0.63</v>
      </c>
      <c r="G11" s="10">
        <v>0.5743</v>
      </c>
      <c r="H11" s="10">
        <v>0.4609</v>
      </c>
      <c r="I11" s="10">
        <v>0.44</v>
      </c>
      <c r="J11" s="10">
        <f>J16/J17</f>
        <v>0.45795246800731265</v>
      </c>
      <c r="K11" s="10">
        <f>K16/K17</f>
        <v>0.4905490549054905</v>
      </c>
      <c r="L11" s="10">
        <f>L16/L17</f>
        <v>0.4734473447344734</v>
      </c>
      <c r="M11" s="10">
        <f>M16/M17</f>
        <v>0.4595709570957096</v>
      </c>
    </row>
    <row r="14" spans="1:13" ht="15">
      <c r="A14" s="1"/>
      <c r="B14" s="7">
        <v>2002</v>
      </c>
      <c r="C14" s="7">
        <v>2003</v>
      </c>
      <c r="D14" s="7">
        <v>2004</v>
      </c>
      <c r="E14" s="7">
        <v>2005</v>
      </c>
      <c r="F14" s="7">
        <v>2006</v>
      </c>
      <c r="G14" s="12">
        <v>2007</v>
      </c>
      <c r="H14" s="7">
        <v>2008</v>
      </c>
      <c r="I14" s="7">
        <v>2009</v>
      </c>
      <c r="J14" s="7">
        <v>2010</v>
      </c>
      <c r="K14" s="7">
        <v>2011</v>
      </c>
      <c r="L14" s="7">
        <v>2012</v>
      </c>
      <c r="M14" s="7">
        <v>2013</v>
      </c>
    </row>
    <row r="15" spans="1:13" ht="15">
      <c r="A15" s="8" t="s">
        <v>4</v>
      </c>
      <c r="B15" s="13">
        <v>2.9</v>
      </c>
      <c r="C15" s="13">
        <v>5.5</v>
      </c>
      <c r="D15" s="13">
        <v>10.5</v>
      </c>
      <c r="E15" s="14">
        <v>17.1</v>
      </c>
      <c r="F15" s="14">
        <v>31.8</v>
      </c>
      <c r="G15" s="13">
        <v>40.9</v>
      </c>
      <c r="H15" s="13">
        <v>64.6</v>
      </c>
      <c r="I15" s="13">
        <v>66.1</v>
      </c>
      <c r="J15" s="13">
        <v>59.3</v>
      </c>
      <c r="K15" s="13">
        <v>56.6</v>
      </c>
      <c r="L15" s="13">
        <v>58.5</v>
      </c>
      <c r="M15" s="13">
        <v>65.5</v>
      </c>
    </row>
    <row r="16" spans="1:13" ht="15">
      <c r="A16" s="1" t="s">
        <v>5</v>
      </c>
      <c r="B16" s="17">
        <f>41.2-B15</f>
        <v>38.300000000000004</v>
      </c>
      <c r="C16" s="17">
        <f>46-C15</f>
        <v>40.5</v>
      </c>
      <c r="D16" s="17">
        <f>52.5-D15</f>
        <v>42</v>
      </c>
      <c r="E16" s="17">
        <f>68.3-E15</f>
        <v>51.199999999999996</v>
      </c>
      <c r="F16" s="17">
        <f>85.3-F15</f>
        <v>53.5</v>
      </c>
      <c r="G16" s="17">
        <f>95.7-G15</f>
        <v>54.800000000000004</v>
      </c>
      <c r="H16" s="18">
        <f>119.9-H15</f>
        <v>55.30000000000001</v>
      </c>
      <c r="I16" s="19">
        <f>I17-I15</f>
        <v>52</v>
      </c>
      <c r="J16" s="19">
        <f>J17-J15</f>
        <v>50.10000000000001</v>
      </c>
      <c r="K16" s="19">
        <f>K17-K15</f>
        <v>54.49999999999999</v>
      </c>
      <c r="L16" s="19">
        <f>L17-L15</f>
        <v>52.599999999999994</v>
      </c>
      <c r="M16" s="19">
        <f>M17-M15</f>
        <v>55.7</v>
      </c>
    </row>
    <row r="17" spans="1:13" ht="12.75">
      <c r="A17" s="15" t="s">
        <v>6</v>
      </c>
      <c r="B17" s="16">
        <f aca="true" t="shared" si="0" ref="B17:G17">SUM(B15:B16)</f>
        <v>41.2</v>
      </c>
      <c r="C17" s="16">
        <f t="shared" si="0"/>
        <v>46</v>
      </c>
      <c r="D17" s="16">
        <f t="shared" si="0"/>
        <v>52.5</v>
      </c>
      <c r="E17" s="16">
        <f t="shared" si="0"/>
        <v>68.3</v>
      </c>
      <c r="F17" s="16">
        <f t="shared" si="0"/>
        <v>85.3</v>
      </c>
      <c r="G17" s="16">
        <f t="shared" si="0"/>
        <v>95.7</v>
      </c>
      <c r="H17" s="16">
        <f>SUM(H15:H16)</f>
        <v>119.9</v>
      </c>
      <c r="I17" s="16">
        <v>118.1</v>
      </c>
      <c r="J17" s="16">
        <v>109.4</v>
      </c>
      <c r="K17" s="16">
        <v>111.1</v>
      </c>
      <c r="L17" s="16">
        <v>111.1</v>
      </c>
      <c r="M17" s="16">
        <v>121.2</v>
      </c>
    </row>
  </sheetData>
  <sheetProtection/>
  <printOptions horizontalCentered="1" verticalCentered="1"/>
  <pageMargins left="0.984251968503937" right="0.984251968503937" top="0.5905511811023623" bottom="0.5905511811023623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Computing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Charlemagne</dc:creator>
  <cp:keywords/>
  <dc:description/>
  <cp:lastModifiedBy>Jean-Philippe Charlemagne</cp:lastModifiedBy>
  <cp:lastPrinted>2014-03-07T09:01:55Z</cp:lastPrinted>
  <dcterms:created xsi:type="dcterms:W3CDTF">2007-05-04T10:41:01Z</dcterms:created>
  <dcterms:modified xsi:type="dcterms:W3CDTF">2014-03-07T09:18:24Z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RTit">
    <vt:lpwstr/>
  </property>
  <property fmtid="{D5CDD505-2E9C-101B-9397-08002B2CF9AE}" pid="4" name="ARTit">
    <vt:lpwstr/>
  </property>
  <property fmtid="{D5CDD505-2E9C-101B-9397-08002B2CF9AE}" pid="5" name="RUTit">
    <vt:lpwstr/>
  </property>
  <property fmtid="{D5CDD505-2E9C-101B-9397-08002B2CF9AE}" pid="6" name="CHTit">
    <vt:lpwstr/>
  </property>
  <property fmtid="{D5CDD505-2E9C-101B-9397-08002B2CF9AE}" pid="7" name="ContentTy">
    <vt:lpwstr>Document</vt:lpwstr>
  </property>
  <property fmtid="{D5CDD505-2E9C-101B-9397-08002B2CF9AE}" pid="8" name="SPTit">
    <vt:lpwstr/>
  </property>
  <property fmtid="{D5CDD505-2E9C-101B-9397-08002B2CF9AE}" pid="9" name="display_urn:schemas-microsoft-com:office:office#Edit">
    <vt:lpwstr>Valerie MYTNIK</vt:lpwstr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display_urn:schemas-microsoft-com:office:office#Auth">
    <vt:lpwstr>Valerie MYTNIK</vt:lpwstr>
  </property>
  <property fmtid="{D5CDD505-2E9C-101B-9397-08002B2CF9AE}" pid="13" name="Ord">
    <vt:lpwstr>2489600.00000000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