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VF slavery (SHA)" sheetId="1" r:id="rId1"/>
    <sheet name="Pivot" sheetId="2" r:id="rId2"/>
    <sheet name="Pivot Collection" sheetId="3" state="hidden" r:id="rId3"/>
    <sheet name="Data" sheetId="4" state="hidden" r:id="rId4"/>
  </sheets>
  <definedNames>
    <definedName name="_xlnm._FilterDatabase" localSheetId="3" hidden="1">'Data'!$A$1:$Q$1</definedName>
    <definedName name="_xlfn.IFERROR" hidden="1">#NAME?</definedName>
    <definedName name="Collection">'Pivot Collection'!$A$4:$P$84</definedName>
    <definedName name="_xlnm.Print_Area" localSheetId="0">'VF slavery (SHA)'!$A$1:$E$26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<sst xmlns="http://schemas.openxmlformats.org/spreadsheetml/2006/main" count="3233" uniqueCount="486">
  <si>
    <t>Donor</t>
  </si>
  <si>
    <t>United Arab Emirates</t>
  </si>
  <si>
    <t>Holy See</t>
  </si>
  <si>
    <t>Luxembourg</t>
  </si>
  <si>
    <t>South Africa</t>
  </si>
  <si>
    <t>Qatar</t>
  </si>
  <si>
    <t>Saudi Arabia</t>
  </si>
  <si>
    <t>United Kingdom</t>
  </si>
  <si>
    <t>Pledge 
USD$</t>
  </si>
  <si>
    <t>Paid
 USD$</t>
  </si>
  <si>
    <t>Gain/loss on exchange</t>
  </si>
  <si>
    <t>Unpaid pledge 
USD$</t>
  </si>
  <si>
    <t xml:space="preserve">TOTAL </t>
  </si>
  <si>
    <t>Payment Date (DD/MM/YY)</t>
  </si>
  <si>
    <t>FEBAN</t>
  </si>
  <si>
    <t>DZ</t>
  </si>
  <si>
    <t>Pledge future years
USD$</t>
  </si>
  <si>
    <t>Division</t>
  </si>
  <si>
    <t>Framework Donor Agreement Internal Reference</t>
  </si>
  <si>
    <t>IMIS Project ID</t>
  </si>
  <si>
    <t>Project Title</t>
  </si>
  <si>
    <t>Currency</t>
  </si>
  <si>
    <t>Amount in Local Currency</t>
  </si>
  <si>
    <t>Amount in US$</t>
  </si>
  <si>
    <t>IMIS Pledge ID (RCPL)</t>
  </si>
  <si>
    <t>IMIS Pledge Creation Date</t>
  </si>
  <si>
    <t>IMIS Income Recognised AMT US$</t>
  </si>
  <si>
    <t>Status</t>
  </si>
  <si>
    <t>BP ID</t>
  </si>
  <si>
    <t>Fiscal Year</t>
  </si>
  <si>
    <t xml:space="preserve">Deposit ID </t>
  </si>
  <si>
    <t>Deposit Value Date</t>
  </si>
  <si>
    <t>Framework Donor Agreement External Reference</t>
  </si>
  <si>
    <t>Installment #</t>
  </si>
  <si>
    <t>Distribution (Eg. Client contact point)</t>
  </si>
  <si>
    <t>R / S grant</t>
  </si>
  <si>
    <t>Billing doc</t>
  </si>
  <si>
    <t>Internal Order</t>
  </si>
  <si>
    <t>Donor Agreement Start Date</t>
  </si>
  <si>
    <t>Donor Agreement End Date</t>
  </si>
  <si>
    <t>Responsible cost ctr</t>
  </si>
  <si>
    <t>Sponsored Program</t>
  </si>
  <si>
    <t>Geography of Beneficiary (Country or Region)</t>
  </si>
  <si>
    <t>Billing Plan Billing Date</t>
  </si>
  <si>
    <t>Billing Plan Payment Due date</t>
  </si>
  <si>
    <t>M/S Grant</t>
  </si>
  <si>
    <t>Umoja BP ID</t>
  </si>
  <si>
    <t>Internal reference</t>
  </si>
  <si>
    <t>WBSE ID</t>
  </si>
  <si>
    <t>Business area</t>
  </si>
  <si>
    <t>Functional Area</t>
  </si>
  <si>
    <t>External Reference</t>
  </si>
  <si>
    <t>Grant Name</t>
  </si>
  <si>
    <t>Project Work Start Date</t>
  </si>
  <si>
    <t>Project Work End Date</t>
  </si>
  <si>
    <t>Remarks</t>
  </si>
  <si>
    <t xml:space="preserve">Fields to fill to request UNOG to apply deposit  </t>
  </si>
  <si>
    <t>Optional</t>
  </si>
  <si>
    <t>Required</t>
  </si>
  <si>
    <t>Ireland</t>
  </si>
  <si>
    <t>Australia</t>
  </si>
  <si>
    <t>Spain</t>
  </si>
  <si>
    <t>India</t>
  </si>
  <si>
    <t>Grand Total</t>
  </si>
  <si>
    <t>Sum of Pledge 
USD$</t>
  </si>
  <si>
    <t>Data</t>
  </si>
  <si>
    <t>Sum of Gain/loss on exchange</t>
  </si>
  <si>
    <t>Sum of Unpaid pledge 
USD$</t>
  </si>
  <si>
    <t>Sum of Paid
 USD$</t>
  </si>
  <si>
    <t>Sum of Pledge future years</t>
  </si>
  <si>
    <t>Turkey</t>
  </si>
  <si>
    <t>Korea</t>
  </si>
  <si>
    <t>Cash payments against Pledge 2018
USD$</t>
  </si>
  <si>
    <t>Pledge 2019
USD$</t>
  </si>
  <si>
    <t>Sum of Pledge 2019</t>
  </si>
  <si>
    <t>B646-SHA</t>
  </si>
  <si>
    <t>USD</t>
  </si>
  <si>
    <t xml:space="preserve"> </t>
  </si>
  <si>
    <t>Eric Brodier</t>
  </si>
  <si>
    <t>R1-32SHA-000033</t>
  </si>
  <si>
    <t>14124</t>
  </si>
  <si>
    <t>OHCHR-SHA-00002</t>
  </si>
  <si>
    <t>World</t>
  </si>
  <si>
    <t>M1-32SHA-000002</t>
  </si>
  <si>
    <t>1400000030</t>
  </si>
  <si>
    <t>SB-002113</t>
  </si>
  <si>
    <t>S200</t>
  </si>
  <si>
    <t>24AC0002</t>
  </si>
  <si>
    <t>2400157508</t>
  </si>
  <si>
    <t>Sponsored Class</t>
  </si>
  <si>
    <t>Posting period</t>
  </si>
  <si>
    <t>Ref. document number</t>
  </si>
  <si>
    <t>Text</t>
  </si>
  <si>
    <t>Posting Date</t>
  </si>
  <si>
    <t>Local currency</t>
  </si>
  <si>
    <t>G/L Account</t>
  </si>
  <si>
    <t>Document Number</t>
  </si>
  <si>
    <t>Grant</t>
  </si>
  <si>
    <t>Entry Date</t>
  </si>
  <si>
    <t>GM Value Type</t>
  </si>
  <si>
    <t>Transaction Currency</t>
  </si>
  <si>
    <t>Document Type</t>
  </si>
  <si>
    <t>Business Transaction</t>
  </si>
  <si>
    <t>AR1-VC-CASH</t>
  </si>
  <si>
    <t>2018</t>
  </si>
  <si>
    <t>1</t>
  </si>
  <si>
    <t>5200047609</t>
  </si>
  <si>
    <t/>
  </si>
  <si>
    <t>14101010</t>
  </si>
  <si>
    <t>1024445444</t>
  </si>
  <si>
    <t>55</t>
  </si>
  <si>
    <t>RV</t>
  </si>
  <si>
    <t>SD00</t>
  </si>
  <si>
    <t>61201010</t>
  </si>
  <si>
    <t>Y7</t>
  </si>
  <si>
    <t>2017</t>
  </si>
  <si>
    <t>12</t>
  </si>
  <si>
    <t>5200046381</t>
  </si>
  <si>
    <t>1024088611</t>
  </si>
  <si>
    <t>R1-32SHA-000032</t>
  </si>
  <si>
    <t>5200045477</t>
  </si>
  <si>
    <t>1023872493</t>
  </si>
  <si>
    <t>R1-32SHA-000031</t>
  </si>
  <si>
    <t>5200044125</t>
  </si>
  <si>
    <t>61201210</t>
  </si>
  <si>
    <t>1023654538</t>
  </si>
  <si>
    <t>R1-32SHA-000030</t>
  </si>
  <si>
    <t>14101210</t>
  </si>
  <si>
    <t>5200044119</t>
  </si>
  <si>
    <t>1023654165</t>
  </si>
  <si>
    <t>R1-32SHA-000029</t>
  </si>
  <si>
    <t>11</t>
  </si>
  <si>
    <t>5200040776</t>
  </si>
  <si>
    <t>1022719544</t>
  </si>
  <si>
    <t>R1-32SHA-000028</t>
  </si>
  <si>
    <t>8</t>
  </si>
  <si>
    <t>5200037972</t>
  </si>
  <si>
    <t>1021981512</t>
  </si>
  <si>
    <t>R1-32SHA-000027</t>
  </si>
  <si>
    <t>6</t>
  </si>
  <si>
    <t>5200034868</t>
  </si>
  <si>
    <t>1020758714</t>
  </si>
  <si>
    <t>R1-32SHA-000026</t>
  </si>
  <si>
    <t>5200033371</t>
  </si>
  <si>
    <t>1020366039</t>
  </si>
  <si>
    <t>R1-32SHA-000025</t>
  </si>
  <si>
    <t>5200033369</t>
  </si>
  <si>
    <t>1020366024</t>
  </si>
  <si>
    <t>R1-32SHA-000024</t>
  </si>
  <si>
    <t>5200032339</t>
  </si>
  <si>
    <t>1020173332</t>
  </si>
  <si>
    <t>R1-32SHA-000023</t>
  </si>
  <si>
    <t>5</t>
  </si>
  <si>
    <t>5200030937</t>
  </si>
  <si>
    <t>1019859024</t>
  </si>
  <si>
    <t>R1-32SHA-000022</t>
  </si>
  <si>
    <t>2</t>
  </si>
  <si>
    <t>5200025804</t>
  </si>
  <si>
    <t>1018578644</t>
  </si>
  <si>
    <t>R1-32SHA-000021</t>
  </si>
  <si>
    <t>5200025594</t>
  </si>
  <si>
    <t>1018529386</t>
  </si>
  <si>
    <t>R1-32SHA-000020</t>
  </si>
  <si>
    <t>5200024326</t>
  </si>
  <si>
    <t>1018099206</t>
  </si>
  <si>
    <t>R1-32SHA-000019</t>
  </si>
  <si>
    <t>2016</t>
  </si>
  <si>
    <t>5200024236</t>
  </si>
  <si>
    <t>61201410</t>
  </si>
  <si>
    <t>1018087602</t>
  </si>
  <si>
    <t>R1-32SHA-000017</t>
  </si>
  <si>
    <t>14101410</t>
  </si>
  <si>
    <t>5200023420</t>
  </si>
  <si>
    <t>1017937231</t>
  </si>
  <si>
    <t>R1-32SHA-000018</t>
  </si>
  <si>
    <t>5200023066</t>
  </si>
  <si>
    <t>1017886685</t>
  </si>
  <si>
    <t>R1-32SHA-000016</t>
  </si>
  <si>
    <t>5200019960</t>
  </si>
  <si>
    <t>1017124335</t>
  </si>
  <si>
    <t>R1-32SHA-000015</t>
  </si>
  <si>
    <t>10</t>
  </si>
  <si>
    <t>5200016397</t>
  </si>
  <si>
    <t>1016394784</t>
  </si>
  <si>
    <t>R1-32SHA-000014</t>
  </si>
  <si>
    <t>5200014536</t>
  </si>
  <si>
    <t>1015542211</t>
  </si>
  <si>
    <t>R1-32SHA-000013</t>
  </si>
  <si>
    <t>5200013731</t>
  </si>
  <si>
    <t>1015206050</t>
  </si>
  <si>
    <t>R1-32SHA-000012</t>
  </si>
  <si>
    <t>7</t>
  </si>
  <si>
    <t>5200012359</t>
  </si>
  <si>
    <t>1014537636</t>
  </si>
  <si>
    <t>R1-32SHA-000011</t>
  </si>
  <si>
    <t>5200012118</t>
  </si>
  <si>
    <t>1014415894</t>
  </si>
  <si>
    <t>R1-32SHA-000010</t>
  </si>
  <si>
    <t>5200011327</t>
  </si>
  <si>
    <t>1013953922</t>
  </si>
  <si>
    <t>R1-32SHA-000009</t>
  </si>
  <si>
    <t>3</t>
  </si>
  <si>
    <t>5200008347</t>
  </si>
  <si>
    <t>1012493959</t>
  </si>
  <si>
    <t>R1-32SHA-000008</t>
  </si>
  <si>
    <t>5200007479</t>
  </si>
  <si>
    <t>1011968034</t>
  </si>
  <si>
    <t>R1-32SHA-000007</t>
  </si>
  <si>
    <t>5200006891</t>
  </si>
  <si>
    <t>1011562075</t>
  </si>
  <si>
    <t>R1-32SHA-000006</t>
  </si>
  <si>
    <t>2015</t>
  </si>
  <si>
    <t>5200004724</t>
  </si>
  <si>
    <t>1010809524</t>
  </si>
  <si>
    <t>R1-32SHA-000005</t>
  </si>
  <si>
    <t>5200004416</t>
  </si>
  <si>
    <t>1010634762</t>
  </si>
  <si>
    <t>R1-32SHA-000004</t>
  </si>
  <si>
    <t>5200003813</t>
  </si>
  <si>
    <t>1010446935</t>
  </si>
  <si>
    <t>R1-32SHA-000003</t>
  </si>
  <si>
    <t>2500049404</t>
  </si>
  <si>
    <t>1023281183</t>
  </si>
  <si>
    <t>DC</t>
  </si>
  <si>
    <t>RFBU</t>
  </si>
  <si>
    <t>11701010</t>
  </si>
  <si>
    <t>1024474450</t>
  </si>
  <si>
    <t>Z1</t>
  </si>
  <si>
    <t>NONREF DEPOSIT &lt;REF&gt;NONREF&lt;/REF&gt; 0002080923359</t>
  </si>
  <si>
    <t>2400153111</t>
  </si>
  <si>
    <t>1024112709</t>
  </si>
  <si>
    <t>AR1-FX-REALIZED-IN</t>
  </si>
  <si>
    <t>68001012</t>
  </si>
  <si>
    <t>ZR 6302789178_rev 2400110297</t>
  </si>
  <si>
    <t>2400151352</t>
  </si>
  <si>
    <t>1023938798</t>
  </si>
  <si>
    <t>1747949116 DEPOSIT &lt;REF&gt;1747949116&lt;/REF&gt; 000467037</t>
  </si>
  <si>
    <t>2400146255</t>
  </si>
  <si>
    <t>1023675506</t>
  </si>
  <si>
    <t>diff 6303674580 vs 5200044125</t>
  </si>
  <si>
    <t>NONREF Z04?DEPT FOREIGN AFFAIRS AND TRADE 10 JOHN</t>
  </si>
  <si>
    <t>2400146189</t>
  </si>
  <si>
    <t>1023669361</t>
  </si>
  <si>
    <t>ZR 6303620551_rev 2400144804</t>
  </si>
  <si>
    <t>2400134896</t>
  </si>
  <si>
    <t>1022750035</t>
  </si>
  <si>
    <t>NONREF K25?TRESORERIE DE L'ETAT3,RUE DU ST. ESPRIT</t>
  </si>
  <si>
    <t>2400132502</t>
  </si>
  <si>
    <t>1022553606</t>
  </si>
  <si>
    <t>NONREF Z04?MINISTERIO ASUNTOS EXTERIORESPLAZA DE L</t>
  </si>
  <si>
    <t>2400128585</t>
  </si>
  <si>
    <t>1022026080</t>
  </si>
  <si>
    <t>NONREF FROM NONGHYUP BANK SEOUL KOREA REPUBLIC OF</t>
  </si>
  <si>
    <t>9</t>
  </si>
  <si>
    <t>2400125986</t>
  </si>
  <si>
    <t>1021698895</t>
  </si>
  <si>
    <t>NONREF FROM CENTRAL BANK OF THE REP OF TURKEY- ANK</t>
  </si>
  <si>
    <t>2400125985</t>
  </si>
  <si>
    <t>1021698820</t>
  </si>
  <si>
    <t>2400125982</t>
  </si>
  <si>
    <t>1021698604</t>
  </si>
  <si>
    <t>2400117552</t>
  </si>
  <si>
    <t>1020386822</t>
  </si>
  <si>
    <t>ZR 6302681950_rev 2400106695_CHUB7</t>
  </si>
  <si>
    <t>2400117281</t>
  </si>
  <si>
    <t>1020366088</t>
  </si>
  <si>
    <t>ZR 6302776781 CHUB5 pd 30/03/2017_OHCHR</t>
  </si>
  <si>
    <t>2400116435</t>
  </si>
  <si>
    <t>1020263799</t>
  </si>
  <si>
    <t>NONREF K25?BUNDESKASSE HALLE/SAALEMERSEBURGER STR.</t>
  </si>
  <si>
    <t>2400112703</t>
  </si>
  <si>
    <t>1019875977</t>
  </si>
  <si>
    <t>NONREF DEPOSIT &lt;REF&gt;NONREF&lt;/REF&gt; 0002080181487</t>
  </si>
  <si>
    <t>2400102726</t>
  </si>
  <si>
    <t>1018600586</t>
  </si>
  <si>
    <t>diff 6301667926 vs 5200025804</t>
  </si>
  <si>
    <t>ZR 6301667926 CHUB5 pd 04.04.2016</t>
  </si>
  <si>
    <t>2400101871</t>
  </si>
  <si>
    <t>1018512021</t>
  </si>
  <si>
    <t>diff. 5200023066 vs 6302695750</t>
  </si>
  <si>
    <t>NONREF Z04?DEPT FOREIGN AFFAIRS AND TRADE JOHN MCE</t>
  </si>
  <si>
    <t>2400100630</t>
  </si>
  <si>
    <t>1018415761</t>
  </si>
  <si>
    <t>diff 6302609566 vs 5200023066</t>
  </si>
  <si>
    <t>2400100530</t>
  </si>
  <si>
    <t>1018401348</t>
  </si>
  <si>
    <t>2400100485</t>
  </si>
  <si>
    <t>1018398812</t>
  </si>
  <si>
    <t>2400100337</t>
  </si>
  <si>
    <t>1018382140</t>
  </si>
  <si>
    <t>diff.  6302609566 vs   5200023066</t>
  </si>
  <si>
    <t>2400099395</t>
  </si>
  <si>
    <t>1018253973</t>
  </si>
  <si>
    <t>2400096336</t>
  </si>
  <si>
    <t>1018101293</t>
  </si>
  <si>
    <t>NONREF FROM UBS SWITZERLAND AG ZURICH SWITZERLAND</t>
  </si>
  <si>
    <t>2400095890</t>
  </si>
  <si>
    <t>1018095343</t>
  </si>
  <si>
    <t>diff 5200024236 vs 6302454881</t>
  </si>
  <si>
    <t>ZR 6302454881_CHUB5_pd 23/12/2016</t>
  </si>
  <si>
    <t>2400081488</t>
  </si>
  <si>
    <t>1017125704</t>
  </si>
  <si>
    <t>1001939763 /EREF/1001939763/ORDP//NAME/HOME OFFICE</t>
  </si>
  <si>
    <t>2400080659</t>
  </si>
  <si>
    <t>1016994400</t>
  </si>
  <si>
    <t>2400076527</t>
  </si>
  <si>
    <t>1016468367</t>
  </si>
  <si>
    <t>NONREF DEPOSIT &lt;REF&gt;NONREF&lt;/REF&gt; 0001470204745</t>
  </si>
  <si>
    <t>2400064538</t>
  </si>
  <si>
    <t>1015211448</t>
  </si>
  <si>
    <t>NONREF K25?TRESORERIE DE L'ETAT 3,RUE DU ST. ESPRI</t>
  </si>
  <si>
    <t>2400064302</t>
  </si>
  <si>
    <t>1015164870</t>
  </si>
  <si>
    <t>HCHR LON GBP /EREF/OHCHR LON GBP/ORDP//NAME/FCO PA</t>
  </si>
  <si>
    <t>2400058916</t>
  </si>
  <si>
    <t>1014450311</t>
  </si>
  <si>
    <t>NONREF DEPOSIT &lt;REF&gt;NONREF&lt;/REF&gt; 0004090413667</t>
  </si>
  <si>
    <t>2400056060</t>
  </si>
  <si>
    <t>1013955779</t>
  </si>
  <si>
    <t>2400053201</t>
  </si>
  <si>
    <t>1013460052</t>
  </si>
  <si>
    <t>2400043584</t>
  </si>
  <si>
    <t>1012035256</t>
  </si>
  <si>
    <t>2400042826</t>
  </si>
  <si>
    <t>1011812177</t>
  </si>
  <si>
    <t>2400033817</t>
  </si>
  <si>
    <t>1010960905</t>
  </si>
  <si>
    <t>NONREF DEPOSIT &lt;REF&gt;NONREF&lt;/REF&gt; 0007370413756</t>
  </si>
  <si>
    <t>2400033257</t>
  </si>
  <si>
    <t>1010892840</t>
  </si>
  <si>
    <t>5111200005014 FROM 026009580 THE ROYAL BANK OF SCO</t>
  </si>
  <si>
    <t>2400032968</t>
  </si>
  <si>
    <t>1010862251</t>
  </si>
  <si>
    <t>diff 6301324748 vs 5200004724</t>
  </si>
  <si>
    <t>NONREF Z04?DEPT FOREIGN AFFAIRS AND TRADE RG CASEY</t>
  </si>
  <si>
    <t>2300030521</t>
  </si>
  <si>
    <t>To cancel unpaid pledge 5200023420 as attached</t>
  </si>
  <si>
    <t>61291030</t>
  </si>
  <si>
    <t>1023278150</t>
  </si>
  <si>
    <t>DG</t>
  </si>
  <si>
    <t>2713038</t>
  </si>
  <si>
    <t>60</t>
  </si>
  <si>
    <t>S</t>
  </si>
  <si>
    <t>RFBV</t>
  </si>
  <si>
    <t>2723732</t>
  </si>
  <si>
    <t>1103845054</t>
  </si>
  <si>
    <t>19401020</t>
  </si>
  <si>
    <t>1024482038</t>
  </si>
  <si>
    <t>OHCHR-SHA-00001</t>
  </si>
  <si>
    <t>S1-32SHA-000001</t>
  </si>
  <si>
    <t>66</t>
  </si>
  <si>
    <t>SC</t>
  </si>
  <si>
    <t>1103033497</t>
  </si>
  <si>
    <t>1021523272</t>
  </si>
  <si>
    <t>1102809624</t>
  </si>
  <si>
    <t>1020386827</t>
  </si>
  <si>
    <t>1102331576</t>
  </si>
  <si>
    <t>1018600587</t>
  </si>
  <si>
    <t>1102297896</t>
  </si>
  <si>
    <t>1018501047</t>
  </si>
  <si>
    <t>1102192485</t>
  </si>
  <si>
    <t>1018095346</t>
  </si>
  <si>
    <t>AR1-CONVERSION</t>
  </si>
  <si>
    <t>1102140441</t>
  </si>
  <si>
    <t>Rollover NA adjustments</t>
  </si>
  <si>
    <t>51999990</t>
  </si>
  <si>
    <t>1017889956</t>
  </si>
  <si>
    <t>R1-32SHA-000001</t>
  </si>
  <si>
    <t>SA</t>
  </si>
  <si>
    <t>AR1-NET ASSETS</t>
  </si>
  <si>
    <t>51001010</t>
  </si>
  <si>
    <t>R1-32SHA-000002</t>
  </si>
  <si>
    <t>1100972149</t>
  </si>
  <si>
    <t>1012260566</t>
  </si>
  <si>
    <t>AR1-INTEREST-INCOME</t>
  </si>
  <si>
    <t>To correct grant to 956I for Jan-Jun 15 Interest</t>
  </si>
  <si>
    <t>64001010</t>
  </si>
  <si>
    <t>AS1-INTEREST-INCOME</t>
  </si>
  <si>
    <t>FX-UNREALIZED</t>
  </si>
  <si>
    <t>To correct GL/grant on Jan-Jun 15 FX Investment</t>
  </si>
  <si>
    <t>79611010</t>
  </si>
  <si>
    <t>99</t>
  </si>
  <si>
    <t>Sum of Local currency</t>
  </si>
  <si>
    <t>(All)</t>
  </si>
  <si>
    <t>Total cash receipts in ECC Budrel (G/L 11701010)</t>
  </si>
  <si>
    <t>Less R1-32SHA-000002 (Convertion)</t>
  </si>
  <si>
    <t>G/L 11701010</t>
  </si>
  <si>
    <t>Difference</t>
  </si>
  <si>
    <t>G/L 19401020-79611010</t>
  </si>
  <si>
    <t>G/L 79611010</t>
  </si>
  <si>
    <t>G/L 19401020</t>
  </si>
  <si>
    <t>Total contribution revenue in ECC Budrel report (G/L 61201010)</t>
  </si>
  <si>
    <t>G/L: 61201010-61201210-61201410-61201510-61291030</t>
  </si>
  <si>
    <t>Difference with cash payments</t>
  </si>
  <si>
    <t>DZ / JV</t>
  </si>
  <si>
    <t xml:space="preserve">  Germany</t>
  </si>
  <si>
    <t>UN Voluntary Trust Fund on Contemporary Forms of Slavery
Voluntary contributions in 2019</t>
  </si>
  <si>
    <t>Cash payments against Pledge 2019
USD$</t>
  </si>
  <si>
    <t>UMOJA
Collections 2018
USD$</t>
  </si>
  <si>
    <t>Pledge 2018 liquidated
USD$</t>
  </si>
  <si>
    <t>Pledge 2020
USD$</t>
  </si>
  <si>
    <t>FMC 2019</t>
  </si>
  <si>
    <t>2400213878</t>
  </si>
  <si>
    <t>UK/FCO-2019-Slavery</t>
  </si>
  <si>
    <t>UNTF Slavery</t>
  </si>
  <si>
    <t>CHF</t>
  </si>
  <si>
    <t>N/A</t>
  </si>
  <si>
    <t>UK/FCO</t>
  </si>
  <si>
    <t>1111000318</t>
  </si>
  <si>
    <t>R1-32SHA-000048</t>
  </si>
  <si>
    <t>01.01.2019</t>
  </si>
  <si>
    <t>31.12.2019</t>
  </si>
  <si>
    <t>HOLY SEE-2019-Slavery</t>
  </si>
  <si>
    <t>UNTF Contemporary forms of Slavery</t>
  </si>
  <si>
    <t>HOLY SEE</t>
  </si>
  <si>
    <t>1111000416</t>
  </si>
  <si>
    <t>R1-32SHA-000047</t>
  </si>
  <si>
    <t>2400215100</t>
  </si>
  <si>
    <t>2400221174</t>
  </si>
  <si>
    <t>INDIA-2019-Slavery</t>
  </si>
  <si>
    <t>INDIA</t>
  </si>
  <si>
    <t>1111000242</t>
  </si>
  <si>
    <t>R1-32SHA-000049</t>
  </si>
  <si>
    <t>2400225277</t>
  </si>
  <si>
    <t>UAE-2019-Slavery</t>
  </si>
  <si>
    <t>1111000298</t>
  </si>
  <si>
    <t>R1-32SHA-000050</t>
  </si>
  <si>
    <t>KSA-2019-Slavery</t>
  </si>
  <si>
    <t>KSA-Saudi Arabia</t>
  </si>
  <si>
    <t>1111000314</t>
  </si>
  <si>
    <t>R1-32SHA-000051</t>
  </si>
  <si>
    <t>2400229758</t>
  </si>
  <si>
    <t>Korea-2019-SLAVERY</t>
  </si>
  <si>
    <t>1111000269</t>
  </si>
  <si>
    <t>R1-32SHA-000052</t>
  </si>
  <si>
    <t>2400234972</t>
  </si>
  <si>
    <t>Germany-2019-SLAVERY</t>
  </si>
  <si>
    <t>EUR</t>
  </si>
  <si>
    <t>Germany</t>
  </si>
  <si>
    <t>1111000230</t>
  </si>
  <si>
    <t>R1-32SHA-000053</t>
  </si>
  <si>
    <t>2400238423</t>
  </si>
  <si>
    <t>LUXEMBOURG-2019-SLAVERY</t>
  </si>
  <si>
    <t>LUXEMBOURG</t>
  </si>
  <si>
    <t>1111000308</t>
  </si>
  <si>
    <t>R1-32SHA-000054</t>
  </si>
  <si>
    <t>QATAR-2019-SLAVERY</t>
  </si>
  <si>
    <t>QATAR</t>
  </si>
  <si>
    <t>1111000240</t>
  </si>
  <si>
    <t>R1-32SHA-000055</t>
  </si>
  <si>
    <t>2400255647</t>
  </si>
  <si>
    <t>Public Donation</t>
  </si>
  <si>
    <t>P.DONATION-2019-SLAVERY</t>
  </si>
  <si>
    <t>PUBLIC DONATION</t>
  </si>
  <si>
    <t>1500002511</t>
  </si>
  <si>
    <t>R1-32SHA-000056</t>
  </si>
  <si>
    <t>05.11.2018</t>
  </si>
  <si>
    <t>06.11.2018</t>
  </si>
  <si>
    <t>Spain-2019-SLAVERY</t>
  </si>
  <si>
    <t>SPAIN</t>
  </si>
  <si>
    <t>1111000237</t>
  </si>
  <si>
    <t>R1-32SHA-000057</t>
  </si>
  <si>
    <t>GERMANY-2019-SLAVERY</t>
  </si>
  <si>
    <t>R1-32SHA-000058</t>
  </si>
  <si>
    <t>UK/FCO-2019-SLAVERY</t>
  </si>
  <si>
    <t>R1-32SHA-000060</t>
  </si>
  <si>
    <t>2400265847</t>
  </si>
  <si>
    <t>Portugal</t>
  </si>
  <si>
    <t>PORTUGAL-2019-SLAVERY</t>
  </si>
  <si>
    <t>PORTUGAL</t>
  </si>
  <si>
    <t>1111000313</t>
  </si>
  <si>
    <t>R1-32SHA-000062</t>
  </si>
  <si>
    <t>GERMANY</t>
  </si>
  <si>
    <t>R1-32SHA-000064</t>
  </si>
  <si>
    <t>TURKEY-2019-SLAVERY</t>
  </si>
  <si>
    <t>TURKEY</t>
  </si>
  <si>
    <t>1111000295</t>
  </si>
  <si>
    <t>R1-32SHA-000063</t>
  </si>
  <si>
    <t>AUSTRALIA-2019-SLAVERY</t>
  </si>
  <si>
    <t>AUD</t>
  </si>
  <si>
    <t>AUSTRALIA</t>
  </si>
  <si>
    <t>1300007923</t>
  </si>
  <si>
    <t>R1-32SHA-000061</t>
  </si>
  <si>
    <t>06.12.2019</t>
  </si>
  <si>
    <t>31.12.2020</t>
  </si>
  <si>
    <t>2400269642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</si>
</sst>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.0"/>
    <numFmt numFmtId="181" formatCode="[$-F800]dddd\,\ mmmm\ dd\,\ yyyy"/>
    <numFmt numFmtId="182" formatCode="dd/mm/yyyy;@"/>
    <numFmt numFmtId="183" formatCode="#,##0.00_ ;[Red]\-#,##0.00\ "/>
    <numFmt numFmtId="184" formatCode="#,##0.00_ ;\-#,##0.00\ "/>
    <numFmt numFmtId="185" formatCode="[$USD]\ #,##0.00;\-[$USD]\ #,##0.00"/>
    <numFmt numFmtId="186" formatCode="_-&quot;$&quot;* #,##0.00_-;\-&quot;$&quot;* #,##0.00_-;_-&quot;$&quot;* &quot;-&quot;??_-;_-@_-"/>
    <numFmt numFmtId="187" formatCode="mmm\-yyyy"/>
    <numFmt numFmtId="188" formatCode="0.00_ ;\-0.00\ 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9"/>
      <name val="Arial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9" fontId="2" fillId="0" borderId="0" xfId="42" applyFont="1" applyAlignment="1">
      <alignment/>
    </xf>
    <xf numFmtId="49" fontId="59" fillId="2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49" fontId="60" fillId="32" borderId="10" xfId="42" applyNumberFormat="1" applyFont="1" applyFill="1" applyBorder="1" applyAlignment="1">
      <alignment horizontal="center" vertical="center" wrapText="1"/>
    </xf>
    <xf numFmtId="181" fontId="60" fillId="32" borderId="10" xfId="0" applyNumberFormat="1" applyFont="1" applyFill="1" applyBorder="1" applyAlignment="1">
      <alignment horizontal="center" vertical="center" wrapText="1"/>
    </xf>
    <xf numFmtId="182" fontId="60" fillId="32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82" fontId="60" fillId="3" borderId="10" xfId="0" applyNumberFormat="1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40" fontId="3" fillId="0" borderId="13" xfId="0" applyNumberFormat="1" applyFont="1" applyFill="1" applyBorder="1" applyAlignment="1">
      <alignment horizontal="right" indent="1"/>
    </xf>
    <xf numFmtId="0" fontId="6" fillId="8" borderId="14" xfId="0" applyFont="1" applyFill="1" applyBorder="1" applyAlignment="1">
      <alignment horizontal="left" inden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0" fontId="10" fillId="2" borderId="10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40" fontId="10" fillId="7" borderId="10" xfId="0" applyNumberFormat="1" applyFont="1" applyFill="1" applyBorder="1" applyAlignment="1">
      <alignment/>
    </xf>
    <xf numFmtId="40" fontId="10" fillId="6" borderId="10" xfId="0" applyNumberFormat="1" applyFont="1" applyFill="1" applyBorder="1" applyAlignment="1">
      <alignment/>
    </xf>
    <xf numFmtId="0" fontId="61" fillId="32" borderId="15" xfId="0" applyFont="1" applyFill="1" applyBorder="1" applyAlignment="1">
      <alignment wrapText="1"/>
    </xf>
    <xf numFmtId="0" fontId="61" fillId="3" borderId="10" xfId="0" applyFont="1" applyFill="1" applyBorder="1" applyAlignment="1">
      <alignment/>
    </xf>
    <xf numFmtId="0" fontId="61" fillId="32" borderId="10" xfId="0" applyFont="1" applyFill="1" applyBorder="1" applyAlignment="1">
      <alignment/>
    </xf>
    <xf numFmtId="0" fontId="62" fillId="3" borderId="10" xfId="0" applyFont="1" applyFill="1" applyBorder="1" applyAlignment="1">
      <alignment/>
    </xf>
    <xf numFmtId="0" fontId="61" fillId="10" borderId="10" xfId="0" applyFont="1" applyFill="1" applyBorder="1" applyAlignment="1">
      <alignment/>
    </xf>
    <xf numFmtId="0" fontId="62" fillId="1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14" fontId="11" fillId="0" borderId="0" xfId="0" applyNumberFormat="1" applyFont="1" applyFill="1" applyBorder="1" applyAlignment="1">
      <alignment horizontal="right" indent="1"/>
    </xf>
    <xf numFmtId="4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6" fontId="1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7" fillId="2" borderId="1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/>
    </xf>
    <xf numFmtId="0" fontId="10" fillId="2" borderId="10" xfId="0" applyNumberFormat="1" applyFont="1" applyFill="1" applyBorder="1" applyAlignment="1">
      <alignment/>
    </xf>
    <xf numFmtId="4" fontId="6" fillId="8" borderId="16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40" fontId="12" fillId="0" borderId="15" xfId="0" applyNumberFormat="1" applyFont="1" applyBorder="1" applyAlignment="1">
      <alignment/>
    </xf>
    <xf numFmtId="40" fontId="10" fillId="2" borderId="15" xfId="0" applyNumberFormat="1" applyFont="1" applyFill="1" applyBorder="1" applyAlignment="1">
      <alignment/>
    </xf>
    <xf numFmtId="179" fontId="2" fillId="0" borderId="0" xfId="42" applyFont="1" applyBorder="1" applyAlignment="1">
      <alignment/>
    </xf>
    <xf numFmtId="0" fontId="9" fillId="8" borderId="17" xfId="0" applyFont="1" applyFill="1" applyBorder="1" applyAlignment="1">
      <alignment horizontal="centerContinuous" vertical="center"/>
    </xf>
    <xf numFmtId="49" fontId="59" fillId="2" borderId="18" xfId="0" applyNumberFormat="1" applyFont="1" applyFill="1" applyBorder="1" applyAlignment="1">
      <alignment horizontal="center" vertical="center" wrapText="1"/>
    </xf>
    <xf numFmtId="40" fontId="3" fillId="0" borderId="19" xfId="0" applyNumberFormat="1" applyFont="1" applyFill="1" applyBorder="1" applyAlignment="1">
      <alignment horizontal="right" indent="1"/>
    </xf>
    <xf numFmtId="0" fontId="7" fillId="10" borderId="10" xfId="57" applyFont="1" applyFill="1" applyBorder="1" applyAlignment="1">
      <alignment horizontal="center" vertical="center" wrapText="1"/>
      <protection/>
    </xf>
    <xf numFmtId="40" fontId="10" fillId="10" borderId="10" xfId="0" applyNumberFormat="1" applyFont="1" applyFill="1" applyBorder="1" applyAlignment="1">
      <alignment/>
    </xf>
    <xf numFmtId="0" fontId="12" fillId="0" borderId="10" xfId="0" applyFont="1" applyBorder="1" applyAlignment="1" quotePrefix="1">
      <alignment horizontal="right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184" fontId="0" fillId="0" borderId="0" xfId="0" applyNumberFormat="1" applyAlignment="1">
      <alignment/>
    </xf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179" fontId="0" fillId="0" borderId="13" xfId="42" applyFont="1" applyBorder="1" applyAlignment="1">
      <alignment/>
    </xf>
    <xf numFmtId="188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79" fontId="0" fillId="0" borderId="22" xfId="42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179" fontId="0" fillId="11" borderId="24" xfId="42" applyFont="1" applyFill="1" applyBorder="1" applyAlignment="1">
      <alignment/>
    </xf>
    <xf numFmtId="188" fontId="0" fillId="0" borderId="0" xfId="0" applyNumberFormat="1" applyFont="1" applyAlignment="1">
      <alignment/>
    </xf>
    <xf numFmtId="188" fontId="0" fillId="0" borderId="20" xfId="0" applyNumberFormat="1" applyBorder="1" applyAlignment="1">
      <alignment/>
    </xf>
    <xf numFmtId="188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88" fontId="0" fillId="0" borderId="21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8" fontId="0" fillId="0" borderId="23" xfId="0" applyNumberFormat="1" applyBorder="1" applyAlignment="1">
      <alignment/>
    </xf>
    <xf numFmtId="188" fontId="0" fillId="0" borderId="26" xfId="0" applyNumberFormat="1" applyBorder="1" applyAlignment="1">
      <alignment/>
    </xf>
    <xf numFmtId="0" fontId="0" fillId="0" borderId="26" xfId="0" applyBorder="1" applyAlignment="1">
      <alignment horizontal="right"/>
    </xf>
    <xf numFmtId="179" fontId="0" fillId="0" borderId="24" xfId="42" applyFont="1" applyBorder="1" applyAlignment="1">
      <alignment/>
    </xf>
    <xf numFmtId="184" fontId="0" fillId="11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184" fontId="63" fillId="0" borderId="10" xfId="42" applyNumberFormat="1" applyFont="1" applyBorder="1" applyAlignment="1">
      <alignment horizontal="center" vertical="center" wrapText="1"/>
    </xf>
    <xf numFmtId="185" fontId="63" fillId="0" borderId="10" xfId="42" applyNumberFormat="1" applyFont="1" applyBorder="1" applyAlignment="1">
      <alignment horizontal="center" vertical="center" wrapText="1"/>
    </xf>
    <xf numFmtId="181" fontId="63" fillId="0" borderId="10" xfId="0" applyNumberFormat="1" applyFont="1" applyBorder="1" applyAlignment="1">
      <alignment horizontal="center" vertical="center" wrapText="1"/>
    </xf>
    <xf numFmtId="186" fontId="63" fillId="0" borderId="10" xfId="0" applyNumberFormat="1" applyFont="1" applyBorder="1" applyAlignment="1">
      <alignment horizontal="center" vertical="center" wrapText="1"/>
    </xf>
    <xf numFmtId="182" fontId="63" fillId="0" borderId="10" xfId="0" applyNumberFormat="1" applyFont="1" applyBorder="1" applyAlignment="1" quotePrefix="1">
      <alignment horizontal="center" vertical="center" wrapText="1"/>
    </xf>
    <xf numFmtId="182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82" fontId="63" fillId="0" borderId="10" xfId="0" applyNumberFormat="1" applyFont="1" applyFill="1" applyBorder="1" applyAlignment="1">
      <alignment horizontal="center" vertical="center" wrapText="1"/>
    </xf>
    <xf numFmtId="184" fontId="63" fillId="0" borderId="10" xfId="42" applyNumberFormat="1" applyFont="1" applyFill="1" applyBorder="1" applyAlignment="1" quotePrefix="1">
      <alignment horizontal="center" vertical="center" wrapText="1"/>
    </xf>
    <xf numFmtId="185" fontId="63" fillId="0" borderId="10" xfId="42" applyNumberFormat="1" applyFont="1" applyFill="1" applyBorder="1" applyAlignment="1">
      <alignment horizontal="center" vertical="center" wrapText="1"/>
    </xf>
    <xf numFmtId="181" fontId="63" fillId="0" borderId="10" xfId="0" applyNumberFormat="1" applyFont="1" applyFill="1" applyBorder="1" applyAlignment="1">
      <alignment horizontal="center" vertical="center" wrapText="1"/>
    </xf>
    <xf numFmtId="186" fontId="63" fillId="0" borderId="10" xfId="0" applyNumberFormat="1" applyFont="1" applyFill="1" applyBorder="1" applyAlignment="1">
      <alignment horizontal="center" vertical="center" wrapText="1"/>
    </xf>
    <xf numFmtId="182" fontId="63" fillId="0" borderId="10" xfId="0" applyNumberFormat="1" applyFont="1" applyFill="1" applyBorder="1" applyAlignment="1" quotePrefix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82" fontId="64" fillId="0" borderId="21" xfId="0" applyNumberFormat="1" applyFont="1" applyBorder="1" applyAlignment="1" quotePrefix="1">
      <alignment horizontal="left" vertical="center" wrapText="1"/>
    </xf>
    <xf numFmtId="0" fontId="64" fillId="0" borderId="0" xfId="0" applyFont="1" applyBorder="1" applyAlignment="1" quotePrefix="1">
      <alignment horizontal="left"/>
    </xf>
    <xf numFmtId="182" fontId="65" fillId="0" borderId="10" xfId="0" applyNumberFormat="1" applyFont="1" applyBorder="1" applyAlignment="1">
      <alignment horizontal="center" vertical="center" wrapText="1"/>
    </xf>
    <xf numFmtId="184" fontId="63" fillId="0" borderId="10" xfId="42" applyNumberFormat="1" applyFont="1" applyBorder="1" applyAlignment="1" quotePrefix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3" fillId="6" borderId="10" xfId="0" applyNumberFormat="1" applyFont="1" applyFill="1" applyBorder="1" applyAlignment="1">
      <alignment horizontal="center" vertical="center" wrapText="1"/>
    </xf>
    <xf numFmtId="182" fontId="63" fillId="6" borderId="10" xfId="0" applyNumberFormat="1" applyFont="1" applyFill="1" applyBorder="1" applyAlignment="1">
      <alignment horizontal="center" vertical="center" wrapText="1"/>
    </xf>
    <xf numFmtId="182" fontId="63" fillId="6" borderId="10" xfId="0" applyNumberFormat="1" applyFont="1" applyFill="1" applyBorder="1" applyAlignment="1">
      <alignment horizontal="center" vertical="center"/>
    </xf>
    <xf numFmtId="182" fontId="63" fillId="0" borderId="10" xfId="0" applyNumberFormat="1" applyFont="1" applyBorder="1" applyAlignment="1">
      <alignment horizontal="left" vertical="center" wrapText="1"/>
    </xf>
    <xf numFmtId="16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182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82" fontId="65" fillId="6" borderId="10" xfId="0" applyNumberFormat="1" applyFont="1" applyFill="1" applyBorder="1" applyAlignment="1">
      <alignment horizontal="center" vertical="center" wrapText="1"/>
    </xf>
    <xf numFmtId="182" fontId="63" fillId="6" borderId="10" xfId="0" applyNumberFormat="1" applyFont="1" applyFill="1" applyBorder="1" applyAlignment="1" quotePrefix="1">
      <alignment horizontal="center" vertical="center" wrapText="1"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40" fontId="35" fillId="0" borderId="27" xfId="0" applyNumberFormat="1" applyFont="1" applyBorder="1" applyAlignment="1">
      <alignment/>
    </xf>
    <xf numFmtId="40" fontId="35" fillId="0" borderId="31" xfId="0" applyNumberFormat="1" applyFont="1" applyBorder="1" applyAlignment="1">
      <alignment/>
    </xf>
    <xf numFmtId="40" fontId="35" fillId="0" borderId="32" xfId="0" applyNumberFormat="1" applyFont="1" applyBorder="1" applyAlignment="1">
      <alignment/>
    </xf>
    <xf numFmtId="40" fontId="35" fillId="0" borderId="30" xfId="0" applyNumberFormat="1" applyFont="1" applyBorder="1" applyAlignment="1">
      <alignment/>
    </xf>
    <xf numFmtId="40" fontId="35" fillId="0" borderId="33" xfId="0" applyNumberFormat="1" applyFont="1" applyBorder="1" applyAlignment="1">
      <alignment/>
    </xf>
    <xf numFmtId="40" fontId="35" fillId="0" borderId="34" xfId="0" applyNumberFormat="1" applyFont="1" applyBorder="1" applyAlignment="1">
      <alignment/>
    </xf>
    <xf numFmtId="0" fontId="8" fillId="8" borderId="35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name val="Calibri"/>
      </font>
      <border/>
    </dxf>
    <dxf>
      <font>
        <sz val="12"/>
      </font>
      <border/>
    </dxf>
    <dxf>
      <alignment horizontal="center" readingOrder="0"/>
      <border/>
    </dxf>
    <dxf>
      <alignment wrapText="1" readingOrder="0"/>
      <border/>
    </dxf>
    <dxf>
      <alignment vertical="center" readingOrder="0"/>
      <border/>
    </dxf>
    <dxf>
      <border/>
    </dxf>
    <dxf>
      <numFmt numFmtId="8" formatCode="$#,##0.00;[Red]($#,##0.00)"/>
      <border/>
    </dxf>
    <dxf>
      <alignment horizontal="center" vertical="center" wrapText="1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0</xdr:col>
      <xdr:colOff>657225</xdr:colOff>
      <xdr:row>0</xdr:row>
      <xdr:rowOff>695325</xdr:rowOff>
    </xdr:to>
    <xdr:pic>
      <xdr:nvPicPr>
        <xdr:cNvPr id="1" name="Picture 1" descr="UN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238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180975</xdr:rowOff>
    </xdr:from>
    <xdr:to>
      <xdr:col>4</xdr:col>
      <xdr:colOff>1028700</xdr:colOff>
      <xdr:row>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82300" y="180975"/>
          <a:ext cx="400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190" sheet="Data"/>
  </cacheSource>
  <cacheFields count="17">
    <cacheField name="Sponsored Class">
      <sharedItems containsMixedTypes="0"/>
    </cacheField>
    <cacheField name="Fiscal Year">
      <sharedItems containsMixedTypes="0" count="4">
        <s v="2018"/>
        <s v="2017"/>
        <s v="2016"/>
        <s v="2015"/>
      </sharedItems>
    </cacheField>
    <cacheField name="Posting period">
      <sharedItems containsMixedTypes="0"/>
    </cacheField>
    <cacheField name="Ref. document number">
      <sharedItems containsMixedTypes="0" count="78">
        <s v="5200047609"/>
        <s v="5200046381"/>
        <s v="5200045477"/>
        <s v="5200044125"/>
        <s v="5200044119"/>
        <s v="5200040776"/>
        <s v="5200037972"/>
        <s v="5200034868"/>
        <s v="5200033371"/>
        <s v="5200033369"/>
        <s v="5200032339"/>
        <s v="5200030937"/>
        <s v="5200025804"/>
        <s v="5200025594"/>
        <s v="5200024326"/>
        <s v="5200024236"/>
        <s v="5200023420"/>
        <s v="5200023066"/>
        <s v="5200019960"/>
        <s v="5200016397"/>
        <s v="5200014536"/>
        <s v="5200013731"/>
        <s v="5200012359"/>
        <s v="5200012118"/>
        <s v="5200011327"/>
        <s v="5200008347"/>
        <s v="5200007479"/>
        <s v="5200006891"/>
        <s v="5200004724"/>
        <s v="5200004416"/>
        <s v="5200003813"/>
        <s v="2500049404"/>
        <s v="2400157508"/>
        <s v="2400153111"/>
        <s v="2400151352"/>
        <s v="2400146255"/>
        <s v="2400146189"/>
        <s v="2400134896"/>
        <s v="2400132502"/>
        <s v="2400128585"/>
        <s v="2400125986"/>
        <s v="2400125985"/>
        <s v="2400125982"/>
        <s v="2400117552"/>
        <s v="2400117281"/>
        <s v="2400116435"/>
        <s v="2400112703"/>
        <s v="2400102726"/>
        <s v="2400101871"/>
        <s v="2400100630"/>
        <s v="2400100530"/>
        <s v="2400100485"/>
        <s v="2400100337"/>
        <s v="2400099395"/>
        <s v="2400096336"/>
        <s v="2400095890"/>
        <s v="2400081488"/>
        <s v="2400080659"/>
        <s v="2400076527"/>
        <s v="2400064538"/>
        <s v="2400064302"/>
        <s v="2400058916"/>
        <s v="2400056060"/>
        <s v="2400053201"/>
        <s v="2400043584"/>
        <s v="2400042826"/>
        <s v="2400033817"/>
        <s v="2400033257"/>
        <s v="2400032968"/>
        <s v="2300030521"/>
        <s v="1103845054"/>
        <s v="1103033497"/>
        <s v="1102809624"/>
        <s v="1102331576"/>
        <s v="1102297896"/>
        <s v="1102192485"/>
        <s v="1102140441"/>
        <s v="1100972149"/>
      </sharedItems>
    </cacheField>
    <cacheField name="Text">
      <sharedItems containsMixedTypes="0"/>
    </cacheField>
    <cacheField name="Posting Date">
      <sharedItems containsSemiMixedTypes="0" containsNonDate="0" containsDate="1" containsString="0" containsMixedTypes="0"/>
    </cacheField>
    <cacheField name="Local currency">
      <sharedItems containsSemiMixedTypes="0" containsString="0" containsMixedTypes="0" containsNumber="1"/>
    </cacheField>
    <cacheField name="G/L Account">
      <sharedItems containsMixedTypes="0" count="14">
        <s v="14101010"/>
        <s v="61201010"/>
        <s v="61201210"/>
        <s v="14101210"/>
        <s v="61201410"/>
        <s v="14101410"/>
        <s v="11701010"/>
        <s v="68001012"/>
        <s v="61291030"/>
        <s v="19401020"/>
        <s v="51999990"/>
        <s v="51001010"/>
        <s v="64001010"/>
        <s v="79611010"/>
      </sharedItems>
    </cacheField>
    <cacheField name="Document Number">
      <sharedItems containsMixedTypes="0"/>
    </cacheField>
    <cacheField name="Sponsored Program">
      <sharedItems containsMixedTypes="0"/>
    </cacheField>
    <cacheField name="Grant">
      <sharedItems containsMixedTypes="0" count="34">
        <s v="R1-32SHA-000033"/>
        <s v="R1-32SHA-000032"/>
        <s v="R1-32SHA-000031"/>
        <s v="R1-32SHA-000030"/>
        <s v="R1-32SHA-000029"/>
        <s v="R1-32SHA-000028"/>
        <s v="R1-32SHA-000027"/>
        <s v="R1-32SHA-000026"/>
        <s v="R1-32SHA-000025"/>
        <s v="R1-32SHA-000024"/>
        <s v="R1-32SHA-000023"/>
        <s v="R1-32SHA-000022"/>
        <s v="R1-32SHA-000021"/>
        <s v="R1-32SHA-000020"/>
        <s v="R1-32SHA-000019"/>
        <s v="R1-32SHA-000017"/>
        <s v="R1-32SHA-000018"/>
        <s v="R1-32SHA-000016"/>
        <s v="R1-32SHA-000015"/>
        <s v="R1-32SHA-000014"/>
        <s v="R1-32SHA-000013"/>
        <s v="R1-32SHA-000012"/>
        <s v="R1-32SHA-000011"/>
        <s v="R1-32SHA-000010"/>
        <s v="R1-32SHA-000009"/>
        <s v="R1-32SHA-000008"/>
        <s v="R1-32SHA-000007"/>
        <s v="R1-32SHA-000006"/>
        <s v="R1-32SHA-000005"/>
        <s v="R1-32SHA-000004"/>
        <s v="R1-32SHA-000003"/>
        <s v="S1-32SHA-000001"/>
        <s v="R1-32SHA-000001"/>
        <s v="R1-32SHA-000002"/>
      </sharedItems>
    </cacheField>
    <cacheField name="Entry Date">
      <sharedItems containsSemiMixedTypes="0" containsNonDate="0" containsDate="1" containsString="0" containsMixedTypes="0"/>
    </cacheField>
    <cacheField name="GM Value Type">
      <sharedItems containsMixedTypes="0"/>
    </cacheField>
    <cacheField name="Transaction Currency">
      <sharedItems containsSemiMixedTypes="0" containsString="0" containsMixedTypes="0" containsNumber="1"/>
    </cacheField>
    <cacheField name="Document Type">
      <sharedItems containsMixedTypes="0"/>
    </cacheField>
    <cacheField name="Currency">
      <sharedItems containsMixedTypes="0"/>
    </cacheField>
    <cacheField name="Business Transaction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BC24" sheet="VF slavery (SHA)"/>
  </cacheSource>
  <cacheFields count="55">
    <cacheField name="Donor">
      <sharedItems containsMixedTypes="0"/>
    </cacheField>
    <cacheField name="Pledge &#10;USD$">
      <sharedItems containsSemiMixedTypes="0" containsString="0" containsMixedTypes="0" containsNumber="1"/>
    </cacheField>
    <cacheField name="Paid&#10; USD$">
      <sharedItems containsSemiMixedTypes="0" containsString="0" containsMixedTypes="0" containsNumber="1"/>
    </cacheField>
    <cacheField name="Gain/loss on exchange">
      <sharedItems containsSemiMixedTypes="0" containsString="0" containsMixedTypes="0" containsNumber="1"/>
    </cacheField>
    <cacheField name="Unpaid pledge &#10;USD$">
      <sharedItems containsSemiMixedTypes="0" containsString="0" containsMixedTypes="0" containsNumber="1" containsInteger="1"/>
    </cacheField>
    <cacheField name="Pledge 2019&#10;USD$">
      <sharedItems containsSemiMixedTypes="0" containsString="0" containsMixedTypes="0" containsNumber="1"/>
    </cacheField>
    <cacheField name="Cash payments against Pledge 2019&#10;USD$">
      <sharedItems containsMixedTypes="1" containsNumber="1"/>
    </cacheField>
    <cacheField name="Payment Date (DD/MM/YY)">
      <sharedItems containsDate="1" containsMixedTypes="1"/>
    </cacheField>
    <cacheField name="FEBAN">
      <sharedItems containsMixedTypes="1" containsNumber="1" containsInteger="1"/>
    </cacheField>
    <cacheField name="DZ / JV">
      <sharedItems containsMixedTypes="1" containsNumber="1" containsInteger="1"/>
    </cacheField>
    <cacheField name="UMOJA&#10;Collections 2018&#10;USD$">
      <sharedItems containsMixedTypes="1" containsNumber="1" containsInteger="1"/>
    </cacheField>
    <cacheField name="Pledge 2018 liquidated&#10;USD$">
      <sharedItems containsMixedTypes="1" containsNumber="1" containsInteger="1"/>
    </cacheField>
    <cacheField name="Cash payments against Pledge 2018&#10;USD$">
      <sharedItems containsMixedTypes="1" containsNumber="1" containsInteger="1"/>
    </cacheField>
    <cacheField name="Pledge 2020&#10;USD$">
      <sharedItems containsMixedTypes="1" containsNumber="1" containsInteger="1"/>
    </cacheField>
    <cacheField name="Pledge future years&#10;USD$">
      <sharedItems containsMixedTypes="1" containsNumber="1" containsInteger="1"/>
    </cacheField>
    <cacheField name="Division">
      <sharedItems containsMixedTypes="0"/>
    </cacheField>
    <cacheField name="Framework Donor Agreement Internal Reference">
      <sharedItems containsMixedTypes="0"/>
    </cacheField>
    <cacheField name="IMIS Project ID">
      <sharedItems containsMixedTypes="0"/>
    </cacheField>
    <cacheField name="Project Title">
      <sharedItems containsMixedTypes="0"/>
    </cacheField>
    <cacheField name="Currency">
      <sharedItems containsMixedTypes="0"/>
    </cacheField>
    <cacheField name="Amount in Local Currency">
      <sharedItems containsMixedTypes="1" containsNumber="1" containsInteger="1"/>
    </cacheField>
    <cacheField name="Amount in US$">
      <sharedItems containsMixedTypes="1" containsNumber="1"/>
    </cacheField>
    <cacheField name="IMIS Pledge ID (RCPL)">
      <sharedItems containsMixedTypes="0"/>
    </cacheField>
    <cacheField name="IMIS Pledge Creation Date">
      <sharedItems containsMixedTypes="0"/>
    </cacheField>
    <cacheField name="IMIS Income Recognised AMT US$">
      <sharedItems containsMixedTypes="0"/>
    </cacheField>
    <cacheField name="Status">
      <sharedItems containsMixedTypes="0"/>
    </cacheField>
    <cacheField name="Donor2">
      <sharedItems containsMixedTypes="0"/>
    </cacheField>
    <cacheField name="BP ID">
      <sharedItems containsMixedTypes="0"/>
    </cacheField>
    <cacheField name="Fiscal Year">
      <sharedItems containsMixedTypes="1" containsNumber="1" containsInteger="1"/>
    </cacheField>
    <cacheField name="Deposit ID ">
      <sharedItems containsMixedTypes="1" containsNumber="1" containsInteger="1"/>
    </cacheField>
    <cacheField name="Deposit Value Date">
      <sharedItems containsDate="1" containsMixedTypes="1"/>
    </cacheField>
    <cacheField name="Framework Donor Agreement External Reference">
      <sharedItems containsMixedTypes="0"/>
    </cacheField>
    <cacheField name="Installment #">
      <sharedItems containsMixedTypes="1" containsNumber="1" containsInteger="1"/>
    </cacheField>
    <cacheField name="Distribution (Eg. Client contact point)">
      <sharedItems containsMixedTypes="0"/>
    </cacheField>
    <cacheField name="R / S grant">
      <sharedItems containsMixedTypes="0"/>
    </cacheField>
    <cacheField name="Billing doc">
      <sharedItems containsMixedTypes="1" containsNumber="1" containsInteger="1"/>
    </cacheField>
    <cacheField name="Internal Order">
      <sharedItems containsMixedTypes="0"/>
    </cacheField>
    <cacheField name="Donor Agreement Start Date">
      <sharedItems containsMixedTypes="0"/>
    </cacheField>
    <cacheField name="Donor Agreement End Date">
      <sharedItems containsMixedTypes="0"/>
    </cacheField>
    <cacheField name="Responsible cost ctr">
      <sharedItems containsMixedTypes="0"/>
    </cacheField>
    <cacheField name="Sponsored Program">
      <sharedItems containsMixedTypes="0"/>
    </cacheField>
    <cacheField name="Geography of Beneficiary (Country or Region)">
      <sharedItems containsMixedTypes="0"/>
    </cacheField>
    <cacheField name="Billing Plan Billing Date">
      <sharedItems containsMixedTypes="0"/>
    </cacheField>
    <cacheField name="Billing Plan Payment Due date">
      <sharedItems containsMixedTypes="0"/>
    </cacheField>
    <cacheField name="M/S Grant">
      <sharedItems containsBlank="1" containsMixedTypes="0" count="3">
        <s v="M1-32SHA-000002"/>
        <m/>
        <s v="Optional"/>
      </sharedItems>
    </cacheField>
    <cacheField name="Umoja BP ID">
      <sharedItems containsMixedTypes="0"/>
    </cacheField>
    <cacheField name="Internal reference">
      <sharedItems containsMixedTypes="0"/>
    </cacheField>
    <cacheField name="WBSE ID">
      <sharedItems containsMixedTypes="0"/>
    </cacheField>
    <cacheField name="Business area">
      <sharedItems containsMixedTypes="0"/>
    </cacheField>
    <cacheField name="Functional Area">
      <sharedItems containsMixedTypes="0"/>
    </cacheField>
    <cacheField name="External Reference">
      <sharedItems containsMixedTypes="0"/>
    </cacheField>
    <cacheField name="Grant Name">
      <sharedItems containsMixedTypes="0"/>
    </cacheField>
    <cacheField name="Project Work Start Date">
      <sharedItems containsMixedTypes="0"/>
    </cacheField>
    <cacheField name="Project Work End Date">
      <sharedItems containsMixedTypes="0"/>
    </cacheField>
    <cacheField name="Remark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B2:H5" firstHeaderRow="1" firstDataRow="2" firstDataCol="1"/>
  <pivotFields count="55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numFmtId="4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4">
        <item x="0"/>
        <item h="1" x="2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4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Pledge &#10;USD$" fld="1" baseField="0" baseItem="0"/>
    <dataField name="Sum of Gain/loss on exchange" fld="3" baseField="0" baseItem="0"/>
    <dataField name="Sum of Paid&#10; USD$" fld="2" baseField="0" baseItem="0"/>
    <dataField name="Sum of Unpaid pledge &#10;USD$" fld="4" baseField="0" baseItem="0"/>
    <dataField name="Sum of Pledge 2019" fld="5" baseField="43" baseItem="0"/>
    <dataField name="Sum of Pledge future years" fld="14" baseField="43" baseItem="0"/>
  </dataFields>
  <formats count="21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5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5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5"/>
          </reference>
        </references>
      </pivotArea>
    </format>
    <format dxfId="5">
      <pivotArea outline="0" fieldPosition="0"/>
    </format>
    <format dxfId="5">
      <pivotArea outline="0" fieldPosition="0" dataOnly="0" labelOnly="1">
        <references count="1">
          <reference field="4294967294" count="5">
            <x v="0"/>
            <x v="1"/>
            <x v="2"/>
            <x v="3"/>
            <x v="5"/>
          </reference>
        </references>
      </pivotArea>
    </format>
    <format dxfId="6">
      <pivotArea outline="0" fieldPosition="0"/>
    </format>
    <format dxfId="7">
      <pivotArea outline="0" fieldPosition="0" dataOnly="0" labelOnly="1">
        <references count="1">
          <reference field="4294967294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P84" firstHeaderRow="1" firstDataRow="2" firstDataCol="1" rowPageCount="2" colPageCount="1"/>
  <pivotFields count="17">
    <pivotField compact="0" outline="0" subtotalTop="0" showAll="0"/>
    <pivotField axis="axisPage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9"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 numFmtId="14"/>
    <pivotField dataField="1" compact="0" outline="0" subtotalTop="0" showAll="0" numFmtId="2"/>
    <pivotField axis="axisCol" compact="0" outline="0" subtotalTop="0" showAll="0">
      <items count="15">
        <item x="6"/>
        <item x="0"/>
        <item x="3"/>
        <item x="5"/>
        <item x="9"/>
        <item x="11"/>
        <item x="10"/>
        <item x="1"/>
        <item x="2"/>
        <item x="4"/>
        <item x="8"/>
        <item x="12"/>
        <item x="7"/>
        <item x="1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5">
        <item x="32"/>
        <item x="33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5"/>
        <item x="16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31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7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" hier="0"/>
    <pageField fld="10" hier="0"/>
  </pageFields>
  <dataFields count="1">
    <dataField name="Sum of Local currency" fld="6" baseField="3" baseItem="0" numFmtId="184"/>
  </dataFields>
  <formats count="2">
    <format dxfId="8">
      <pivotArea outline="0" fieldPosition="0" axis="axisCol" field="7" grandRow="1">
        <references count="1">
          <reference field="7" count="1">
            <x v="4"/>
          </reference>
        </references>
      </pivotArea>
    </format>
    <format dxfId="8">
      <pivotArea outline="0" fieldPosition="0" axis="axisCol" field="7" grandRow="1">
        <references count="1">
          <reference field="7" count="1">
            <x v="13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showGridLines="0" tabSelected="1" zoomScale="75" zoomScaleNormal="75"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2" sqref="C21:C22"/>
    </sheetView>
  </sheetViews>
  <sheetFormatPr defaultColWidth="9.140625" defaultRowHeight="12.75"/>
  <cols>
    <col min="1" max="1" width="75.140625" style="2" customWidth="1"/>
    <col min="2" max="4" width="25.7109375" style="1" customWidth="1"/>
    <col min="5" max="5" width="26.140625" style="47" customWidth="1"/>
    <col min="6" max="6" width="23.8515625" style="47" customWidth="1"/>
    <col min="7" max="7" width="23.8515625" style="1" customWidth="1"/>
    <col min="8" max="8" width="20.421875" style="1" customWidth="1"/>
    <col min="9" max="9" width="19.140625" style="42" customWidth="1"/>
    <col min="10" max="19" width="23.8515625" style="1" customWidth="1"/>
    <col min="20" max="20" width="13.7109375" style="1" customWidth="1"/>
    <col min="21" max="28" width="23.8515625" style="1" customWidth="1"/>
    <col min="29" max="29" width="15.7109375" style="1" customWidth="1"/>
    <col min="30" max="32" width="23.8515625" style="1" customWidth="1"/>
    <col min="33" max="33" width="15.7109375" style="1" customWidth="1"/>
    <col min="34" max="39" width="23.8515625" style="1" customWidth="1"/>
    <col min="40" max="40" width="15.7109375" style="1" customWidth="1"/>
    <col min="41" max="45" width="23.8515625" style="1" customWidth="1"/>
    <col min="46" max="46" width="18.7109375" style="1" customWidth="1"/>
    <col min="47" max="50" width="15.7109375" style="1" customWidth="1"/>
    <col min="51" max="54" width="23.8515625" style="1" customWidth="1"/>
    <col min="55" max="55" width="12.28125" style="1" customWidth="1"/>
    <col min="56" max="16384" width="9.140625" style="1" customWidth="1"/>
  </cols>
  <sheetData>
    <row r="1" spans="1:5" ht="91.5" customHeight="1">
      <c r="A1" s="139" t="s">
        <v>396</v>
      </c>
      <c r="B1" s="140"/>
      <c r="C1" s="140"/>
      <c r="D1" s="140"/>
      <c r="E1" s="51"/>
    </row>
    <row r="2" spans="1:55" ht="42" customHeight="1">
      <c r="A2" s="16" t="s">
        <v>0</v>
      </c>
      <c r="B2" s="4" t="s">
        <v>8</v>
      </c>
      <c r="C2" s="4" t="s">
        <v>9</v>
      </c>
      <c r="D2" s="4" t="s">
        <v>10</v>
      </c>
      <c r="E2" s="52" t="s">
        <v>11</v>
      </c>
      <c r="F2" s="23" t="s">
        <v>73</v>
      </c>
      <c r="G2" s="22" t="s">
        <v>397</v>
      </c>
      <c r="H2" s="23" t="s">
        <v>13</v>
      </c>
      <c r="I2" s="43" t="s">
        <v>14</v>
      </c>
      <c r="J2" s="22" t="s">
        <v>394</v>
      </c>
      <c r="K2" s="54" t="s">
        <v>398</v>
      </c>
      <c r="L2" s="5" t="s">
        <v>399</v>
      </c>
      <c r="M2" s="5" t="s">
        <v>72</v>
      </c>
      <c r="N2" s="24" t="s">
        <v>400</v>
      </c>
      <c r="O2" s="24" t="s">
        <v>16</v>
      </c>
      <c r="P2" s="7" t="s">
        <v>17</v>
      </c>
      <c r="Q2" s="6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8" t="s">
        <v>24</v>
      </c>
      <c r="X2" s="9" t="s">
        <v>25</v>
      </c>
      <c r="Y2" s="9" t="s">
        <v>26</v>
      </c>
      <c r="Z2" s="7" t="s">
        <v>27</v>
      </c>
      <c r="AA2" s="7" t="s">
        <v>0</v>
      </c>
      <c r="AB2" s="7" t="s">
        <v>28</v>
      </c>
      <c r="AC2" s="7" t="s">
        <v>29</v>
      </c>
      <c r="AD2" s="7" t="s">
        <v>30</v>
      </c>
      <c r="AE2" s="10" t="s">
        <v>31</v>
      </c>
      <c r="AF2" s="6" t="s">
        <v>32</v>
      </c>
      <c r="AG2" s="7" t="s">
        <v>33</v>
      </c>
      <c r="AH2" s="7" t="s">
        <v>34</v>
      </c>
      <c r="AI2" s="6" t="s">
        <v>35</v>
      </c>
      <c r="AJ2" s="6" t="s">
        <v>36</v>
      </c>
      <c r="AK2" s="11" t="s">
        <v>37</v>
      </c>
      <c r="AL2" s="12" t="s">
        <v>38</v>
      </c>
      <c r="AM2" s="12" t="s">
        <v>39</v>
      </c>
      <c r="AN2" s="6" t="s">
        <v>40</v>
      </c>
      <c r="AO2" s="6" t="s">
        <v>41</v>
      </c>
      <c r="AP2" s="6" t="s">
        <v>42</v>
      </c>
      <c r="AQ2" s="12" t="s">
        <v>43</v>
      </c>
      <c r="AR2" s="6" t="s">
        <v>44</v>
      </c>
      <c r="AS2" s="13" t="s">
        <v>45</v>
      </c>
      <c r="AT2" s="13" t="s">
        <v>46</v>
      </c>
      <c r="AU2" s="13" t="s">
        <v>47</v>
      </c>
      <c r="AV2" s="13" t="s">
        <v>48</v>
      </c>
      <c r="AW2" s="13" t="s">
        <v>49</v>
      </c>
      <c r="AX2" s="13" t="s">
        <v>50</v>
      </c>
      <c r="AY2" s="13" t="s">
        <v>51</v>
      </c>
      <c r="AZ2" s="14" t="s">
        <v>52</v>
      </c>
      <c r="BA2" s="13" t="s">
        <v>53</v>
      </c>
      <c r="BB2" s="13" t="s">
        <v>54</v>
      </c>
      <c r="BC2" s="15" t="s">
        <v>55</v>
      </c>
    </row>
    <row r="3" spans="1:55" ht="30" customHeight="1">
      <c r="A3" s="17" t="s">
        <v>60</v>
      </c>
      <c r="B3" s="20">
        <f aca="true" t="shared" si="0" ref="B3:C7">+F3</f>
        <v>101694.92</v>
      </c>
      <c r="C3" s="20">
        <f t="shared" si="0"/>
        <v>102698.06</v>
      </c>
      <c r="D3" s="20">
        <f>+C3-B3+E3</f>
        <v>1003.1399999999994</v>
      </c>
      <c r="E3" s="53">
        <v>0</v>
      </c>
      <c r="F3" s="48">
        <f>+V3-L3-N3-O3</f>
        <v>101694.92</v>
      </c>
      <c r="G3" s="38">
        <v>102698.06</v>
      </c>
      <c r="H3" s="41">
        <v>43815</v>
      </c>
      <c r="I3" s="44">
        <v>6306188054</v>
      </c>
      <c r="J3" s="56" t="s">
        <v>485</v>
      </c>
      <c r="K3" s="48"/>
      <c r="L3" s="38"/>
      <c r="M3" s="38"/>
      <c r="N3" s="38"/>
      <c r="O3" s="38"/>
      <c r="P3" s="40"/>
      <c r="Q3" s="90" t="s">
        <v>478</v>
      </c>
      <c r="R3" s="111" t="s">
        <v>85</v>
      </c>
      <c r="S3" s="90" t="s">
        <v>404</v>
      </c>
      <c r="T3" s="90" t="s">
        <v>479</v>
      </c>
      <c r="U3" s="112">
        <v>150000</v>
      </c>
      <c r="V3" s="92">
        <v>101694.92</v>
      </c>
      <c r="W3" s="90" t="s">
        <v>406</v>
      </c>
      <c r="X3" s="93" t="s">
        <v>406</v>
      </c>
      <c r="Y3" s="94" t="s">
        <v>406</v>
      </c>
      <c r="Z3" s="90" t="s">
        <v>77</v>
      </c>
      <c r="AA3" s="113" t="s">
        <v>480</v>
      </c>
      <c r="AB3" s="95" t="s">
        <v>481</v>
      </c>
      <c r="AC3" s="90">
        <v>2019</v>
      </c>
      <c r="AD3" s="90"/>
      <c r="AE3" s="96"/>
      <c r="AF3" s="90" t="s">
        <v>478</v>
      </c>
      <c r="AG3" s="90">
        <v>1</v>
      </c>
      <c r="AH3" s="97" t="s">
        <v>78</v>
      </c>
      <c r="AI3" s="113" t="s">
        <v>482</v>
      </c>
      <c r="AJ3" s="97">
        <v>5200092188</v>
      </c>
      <c r="AK3" s="97" t="s">
        <v>77</v>
      </c>
      <c r="AL3" s="98" t="s">
        <v>483</v>
      </c>
      <c r="AM3" s="98" t="s">
        <v>484</v>
      </c>
      <c r="AN3" s="95" t="s">
        <v>80</v>
      </c>
      <c r="AO3" s="96" t="s">
        <v>81</v>
      </c>
      <c r="AP3" s="96" t="s">
        <v>82</v>
      </c>
      <c r="AQ3" s="96"/>
      <c r="AR3" s="96"/>
      <c r="AS3" s="123" t="s">
        <v>83</v>
      </c>
      <c r="AT3" s="124" t="s">
        <v>84</v>
      </c>
      <c r="AU3" s="114" t="s">
        <v>404</v>
      </c>
      <c r="AV3" s="123" t="s">
        <v>85</v>
      </c>
      <c r="AW3" s="115" t="s">
        <v>86</v>
      </c>
      <c r="AX3" s="115" t="s">
        <v>87</v>
      </c>
      <c r="AY3" s="115" t="s">
        <v>77</v>
      </c>
      <c r="AZ3" s="114" t="s">
        <v>404</v>
      </c>
      <c r="BA3" s="39"/>
      <c r="BB3" s="39"/>
      <c r="BC3" s="39"/>
    </row>
    <row r="4" spans="1:55" ht="30" customHeight="1" hidden="1">
      <c r="A4" s="17" t="s">
        <v>60</v>
      </c>
      <c r="B4" s="20">
        <f t="shared" si="0"/>
        <v>0</v>
      </c>
      <c r="C4" s="20">
        <f t="shared" si="0"/>
        <v>0</v>
      </c>
      <c r="D4" s="20">
        <f>+C4-B4+E4</f>
        <v>0</v>
      </c>
      <c r="E4" s="53">
        <f aca="true" t="shared" si="1" ref="E4:E20">+B4-C4</f>
        <v>0</v>
      </c>
      <c r="F4" s="48">
        <f>+V4-L4-N4-O4</f>
        <v>0</v>
      </c>
      <c r="G4" s="38"/>
      <c r="H4" s="41"/>
      <c r="I4" s="44"/>
      <c r="J4" s="39"/>
      <c r="K4" s="48"/>
      <c r="L4" s="38"/>
      <c r="M4" s="38"/>
      <c r="N4" s="38"/>
      <c r="O4" s="38"/>
      <c r="P4" s="40"/>
      <c r="Q4" s="90"/>
      <c r="R4" s="90"/>
      <c r="S4" s="90"/>
      <c r="T4" s="90"/>
      <c r="U4" s="91"/>
      <c r="V4" s="92"/>
      <c r="W4" s="90"/>
      <c r="X4" s="93"/>
      <c r="Y4" s="94"/>
      <c r="Z4" s="90"/>
      <c r="AA4" s="90"/>
      <c r="AB4" s="95"/>
      <c r="AC4" s="90"/>
      <c r="AD4" s="90"/>
      <c r="AE4" s="96"/>
      <c r="AF4" s="90"/>
      <c r="AG4" s="90">
        <v>1</v>
      </c>
      <c r="AH4" s="97" t="s">
        <v>78</v>
      </c>
      <c r="AI4" s="99"/>
      <c r="AJ4" s="97"/>
      <c r="AK4" s="90"/>
      <c r="AL4" s="98"/>
      <c r="AM4" s="98"/>
      <c r="AN4" s="95" t="s">
        <v>80</v>
      </c>
      <c r="AO4" s="96" t="s">
        <v>81</v>
      </c>
      <c r="AP4" s="96" t="s">
        <v>82</v>
      </c>
      <c r="AQ4" s="96" t="s">
        <v>77</v>
      </c>
      <c r="AR4" s="96" t="s">
        <v>77</v>
      </c>
      <c r="AS4" s="96" t="s">
        <v>83</v>
      </c>
      <c r="AT4" s="95" t="s">
        <v>84</v>
      </c>
      <c r="AU4" s="96" t="s">
        <v>75</v>
      </c>
      <c r="AV4" s="96" t="s">
        <v>85</v>
      </c>
      <c r="AW4" s="96" t="s">
        <v>86</v>
      </c>
      <c r="AX4" s="96" t="s">
        <v>87</v>
      </c>
      <c r="AY4" s="39"/>
      <c r="AZ4" s="39"/>
      <c r="BA4" s="39"/>
      <c r="BB4" s="39"/>
      <c r="BC4" s="39"/>
    </row>
    <row r="5" spans="1:55" ht="30" customHeight="1">
      <c r="A5" s="141" t="s">
        <v>395</v>
      </c>
      <c r="B5" s="20">
        <f t="shared" si="0"/>
        <v>85227.27</v>
      </c>
      <c r="C5" s="20">
        <f t="shared" si="0"/>
        <v>85227.27</v>
      </c>
      <c r="D5" s="20">
        <f>+C5-B5+E5</f>
        <v>0</v>
      </c>
      <c r="E5" s="53">
        <f t="shared" si="1"/>
        <v>0</v>
      </c>
      <c r="F5" s="48">
        <f>+V5-L5-N5-O5</f>
        <v>85227.27</v>
      </c>
      <c r="G5" s="38">
        <v>85227.27</v>
      </c>
      <c r="H5" s="41">
        <v>43661</v>
      </c>
      <c r="I5" s="44">
        <v>6305654778</v>
      </c>
      <c r="J5" s="56" t="s">
        <v>441</v>
      </c>
      <c r="K5" s="48"/>
      <c r="L5" s="38"/>
      <c r="M5" s="38"/>
      <c r="N5" s="38"/>
      <c r="O5" s="38"/>
      <c r="P5" s="40"/>
      <c r="Q5" s="90" t="s">
        <v>436</v>
      </c>
      <c r="R5" s="90" t="s">
        <v>75</v>
      </c>
      <c r="S5" s="90" t="s">
        <v>404</v>
      </c>
      <c r="T5" s="90" t="s">
        <v>437</v>
      </c>
      <c r="U5" s="91">
        <v>75000</v>
      </c>
      <c r="V5" s="92">
        <v>85227.27</v>
      </c>
      <c r="W5" s="90" t="s">
        <v>406</v>
      </c>
      <c r="X5" s="93" t="s">
        <v>406</v>
      </c>
      <c r="Y5" s="94" t="s">
        <v>406</v>
      </c>
      <c r="Z5" s="90" t="s">
        <v>77</v>
      </c>
      <c r="AA5" s="90" t="s">
        <v>438</v>
      </c>
      <c r="AB5" s="95" t="s">
        <v>439</v>
      </c>
      <c r="AC5" s="90">
        <v>2019</v>
      </c>
      <c r="AD5" s="90" t="s">
        <v>77</v>
      </c>
      <c r="AE5" s="96" t="s">
        <v>77</v>
      </c>
      <c r="AF5" s="90" t="s">
        <v>436</v>
      </c>
      <c r="AG5" s="90">
        <v>1</v>
      </c>
      <c r="AH5" s="97" t="s">
        <v>78</v>
      </c>
      <c r="AI5" s="90" t="s">
        <v>440</v>
      </c>
      <c r="AJ5" s="97">
        <v>5200079985</v>
      </c>
      <c r="AK5" s="90" t="s">
        <v>77</v>
      </c>
      <c r="AL5" s="98" t="s">
        <v>410</v>
      </c>
      <c r="AM5" s="98" t="s">
        <v>411</v>
      </c>
      <c r="AN5" s="95" t="s">
        <v>80</v>
      </c>
      <c r="AO5" s="96" t="s">
        <v>81</v>
      </c>
      <c r="AP5" s="96" t="s">
        <v>82</v>
      </c>
      <c r="AQ5" s="96" t="s">
        <v>77</v>
      </c>
      <c r="AR5" s="96" t="s">
        <v>77</v>
      </c>
      <c r="AS5" s="96" t="s">
        <v>83</v>
      </c>
      <c r="AT5" s="95" t="s">
        <v>84</v>
      </c>
      <c r="AU5" s="96" t="s">
        <v>75</v>
      </c>
      <c r="AV5" s="96" t="s">
        <v>85</v>
      </c>
      <c r="AW5" s="96" t="s">
        <v>86</v>
      </c>
      <c r="AX5" s="96" t="s">
        <v>87</v>
      </c>
      <c r="AY5" s="39"/>
      <c r="AZ5" s="39"/>
      <c r="BA5" s="39"/>
      <c r="BB5" s="39"/>
      <c r="BC5" s="39"/>
    </row>
    <row r="6" spans="1:55" ht="30" customHeight="1">
      <c r="A6" s="142"/>
      <c r="B6" s="20">
        <f t="shared" si="0"/>
        <v>7777.78</v>
      </c>
      <c r="C6" s="20">
        <f t="shared" si="0"/>
        <v>7777.78</v>
      </c>
      <c r="D6" s="20">
        <f>+C6-B6+E6</f>
        <v>0</v>
      </c>
      <c r="E6" s="53">
        <f t="shared" si="1"/>
        <v>0</v>
      </c>
      <c r="F6" s="48">
        <f>+V6-L6-N6-O6</f>
        <v>7777.78</v>
      </c>
      <c r="G6" s="38">
        <v>7777.78</v>
      </c>
      <c r="H6" s="41">
        <v>43795</v>
      </c>
      <c r="I6" s="44">
        <v>6306104104</v>
      </c>
      <c r="J6" s="56">
        <v>2400263183</v>
      </c>
      <c r="K6" s="48"/>
      <c r="L6" s="38"/>
      <c r="M6" s="38"/>
      <c r="N6" s="38"/>
      <c r="O6" s="38"/>
      <c r="P6" s="40"/>
      <c r="Q6" s="90" t="s">
        <v>462</v>
      </c>
      <c r="R6" s="111" t="s">
        <v>85</v>
      </c>
      <c r="S6" s="90" t="s">
        <v>404</v>
      </c>
      <c r="T6" s="90" t="s">
        <v>437</v>
      </c>
      <c r="U6" s="112">
        <v>7000</v>
      </c>
      <c r="V6" s="92">
        <v>7777.78</v>
      </c>
      <c r="W6" s="90" t="s">
        <v>406</v>
      </c>
      <c r="X6" s="93" t="s">
        <v>406</v>
      </c>
      <c r="Y6" s="94" t="s">
        <v>406</v>
      </c>
      <c r="Z6" s="90" t="s">
        <v>77</v>
      </c>
      <c r="AA6" s="113" t="s">
        <v>459</v>
      </c>
      <c r="AB6" s="95" t="s">
        <v>439</v>
      </c>
      <c r="AC6" s="90">
        <v>2019</v>
      </c>
      <c r="AD6" s="90"/>
      <c r="AE6" s="96"/>
      <c r="AF6" s="90" t="s">
        <v>462</v>
      </c>
      <c r="AG6" s="90">
        <v>1</v>
      </c>
      <c r="AH6" s="97" t="s">
        <v>78</v>
      </c>
      <c r="AI6" s="113" t="s">
        <v>463</v>
      </c>
      <c r="AJ6" s="97">
        <v>5200089519</v>
      </c>
      <c r="AK6" s="97" t="s">
        <v>77</v>
      </c>
      <c r="AL6" s="98" t="s">
        <v>410</v>
      </c>
      <c r="AM6" s="98" t="s">
        <v>411</v>
      </c>
      <c r="AN6" s="95" t="s">
        <v>80</v>
      </c>
      <c r="AO6" s="96" t="s">
        <v>81</v>
      </c>
      <c r="AP6" s="96" t="s">
        <v>82</v>
      </c>
      <c r="AQ6" s="96"/>
      <c r="AR6" s="96"/>
      <c r="AS6" s="120" t="s">
        <v>83</v>
      </c>
      <c r="AT6" s="106" t="s">
        <v>84</v>
      </c>
      <c r="AU6" s="107" t="s">
        <v>404</v>
      </c>
      <c r="AV6" s="120" t="s">
        <v>85</v>
      </c>
      <c r="AW6" s="101" t="s">
        <v>86</v>
      </c>
      <c r="AX6" s="101" t="s">
        <v>87</v>
      </c>
      <c r="AY6" s="101" t="s">
        <v>77</v>
      </c>
      <c r="AZ6" s="107" t="s">
        <v>404</v>
      </c>
      <c r="BA6" s="98"/>
      <c r="BB6" s="116"/>
      <c r="BC6" s="39"/>
    </row>
    <row r="7" spans="1:55" ht="30" customHeight="1">
      <c r="A7" s="143"/>
      <c r="B7" s="20">
        <f t="shared" si="0"/>
        <v>110011</v>
      </c>
      <c r="C7" s="20">
        <f t="shared" si="0"/>
        <v>110011</v>
      </c>
      <c r="D7" s="20">
        <f>+C7-B7+E7</f>
        <v>0</v>
      </c>
      <c r="E7" s="53">
        <v>0</v>
      </c>
      <c r="F7" s="48">
        <f>+V7-L7-N7-O7</f>
        <v>110011</v>
      </c>
      <c r="G7" s="38">
        <v>110011</v>
      </c>
      <c r="H7" s="41">
        <v>43816</v>
      </c>
      <c r="I7" s="44">
        <v>6306190053</v>
      </c>
      <c r="J7" s="56">
        <v>2400267325</v>
      </c>
      <c r="K7" s="48"/>
      <c r="L7" s="38"/>
      <c r="M7" s="38"/>
      <c r="N7" s="38"/>
      <c r="O7" s="38"/>
      <c r="P7" s="40"/>
      <c r="Q7" s="90" t="s">
        <v>462</v>
      </c>
      <c r="R7" s="111" t="s">
        <v>85</v>
      </c>
      <c r="S7" s="113" t="s">
        <v>404</v>
      </c>
      <c r="T7" s="90" t="s">
        <v>437</v>
      </c>
      <c r="U7" s="112">
        <v>100000</v>
      </c>
      <c r="V7" s="92">
        <v>110011</v>
      </c>
      <c r="W7" s="90" t="s">
        <v>406</v>
      </c>
      <c r="X7" s="93" t="s">
        <v>406</v>
      </c>
      <c r="Y7" s="94" t="s">
        <v>406</v>
      </c>
      <c r="Z7" s="90" t="s">
        <v>77</v>
      </c>
      <c r="AA7" s="113" t="s">
        <v>472</v>
      </c>
      <c r="AB7" s="95" t="s">
        <v>439</v>
      </c>
      <c r="AC7" s="90">
        <v>2019</v>
      </c>
      <c r="AD7" s="90">
        <v>6306190053</v>
      </c>
      <c r="AE7" s="96">
        <v>43816</v>
      </c>
      <c r="AF7" s="90" t="s">
        <v>462</v>
      </c>
      <c r="AG7" s="90">
        <v>1</v>
      </c>
      <c r="AH7" s="97" t="s">
        <v>78</v>
      </c>
      <c r="AI7" s="113" t="s">
        <v>473</v>
      </c>
      <c r="AJ7" s="97">
        <v>5200091677</v>
      </c>
      <c r="AK7" s="97" t="s">
        <v>77</v>
      </c>
      <c r="AL7" s="98" t="s">
        <v>410</v>
      </c>
      <c r="AM7" s="98" t="s">
        <v>411</v>
      </c>
      <c r="AN7" s="95" t="s">
        <v>80</v>
      </c>
      <c r="AO7" s="96" t="s">
        <v>81</v>
      </c>
      <c r="AP7" s="96" t="s">
        <v>82</v>
      </c>
      <c r="AQ7" s="96"/>
      <c r="AR7" s="96"/>
      <c r="AS7" s="123" t="s">
        <v>83</v>
      </c>
      <c r="AT7" s="124" t="s">
        <v>84</v>
      </c>
      <c r="AU7" s="114" t="s">
        <v>404</v>
      </c>
      <c r="AV7" s="123" t="s">
        <v>85</v>
      </c>
      <c r="AW7" s="115" t="s">
        <v>86</v>
      </c>
      <c r="AX7" s="115" t="s">
        <v>87</v>
      </c>
      <c r="AY7" s="115" t="s">
        <v>77</v>
      </c>
      <c r="AZ7" s="114" t="s">
        <v>404</v>
      </c>
      <c r="BA7" s="116" t="s">
        <v>410</v>
      </c>
      <c r="BB7" s="116" t="s">
        <v>411</v>
      </c>
      <c r="BC7" s="39"/>
    </row>
    <row r="8" spans="1:55" ht="30" customHeight="1">
      <c r="A8" s="17" t="s">
        <v>2</v>
      </c>
      <c r="B8" s="20">
        <f aca="true" t="shared" si="2" ref="B8:B23">+F8</f>
        <v>2500</v>
      </c>
      <c r="C8" s="20">
        <f aca="true" t="shared" si="3" ref="C8:C23">+G8</f>
        <v>2500</v>
      </c>
      <c r="D8" s="20">
        <f aca="true" t="shared" si="4" ref="D8:D23">+C8-B8+E8</f>
        <v>0</v>
      </c>
      <c r="E8" s="53">
        <f t="shared" si="1"/>
        <v>0</v>
      </c>
      <c r="F8" s="48">
        <f aca="true" t="shared" si="5" ref="F8:F23">+V8-L8-N8-O8</f>
        <v>2500</v>
      </c>
      <c r="G8" s="38">
        <v>2500</v>
      </c>
      <c r="H8" s="41">
        <v>43509</v>
      </c>
      <c r="I8" s="44">
        <v>6305122483</v>
      </c>
      <c r="J8" s="56" t="s">
        <v>417</v>
      </c>
      <c r="K8" s="48"/>
      <c r="L8" s="38"/>
      <c r="M8" s="38"/>
      <c r="N8" s="38"/>
      <c r="O8" s="38"/>
      <c r="P8" s="40"/>
      <c r="Q8" s="90" t="s">
        <v>412</v>
      </c>
      <c r="R8" s="90" t="s">
        <v>75</v>
      </c>
      <c r="S8" s="90" t="s">
        <v>413</v>
      </c>
      <c r="T8" s="90" t="s">
        <v>76</v>
      </c>
      <c r="U8" s="91">
        <v>2500</v>
      </c>
      <c r="V8" s="92">
        <v>2500</v>
      </c>
      <c r="W8" s="90" t="s">
        <v>406</v>
      </c>
      <c r="X8" s="93" t="s">
        <v>406</v>
      </c>
      <c r="Y8" s="94" t="s">
        <v>406</v>
      </c>
      <c r="Z8" s="90" t="s">
        <v>77</v>
      </c>
      <c r="AA8" s="90" t="s">
        <v>414</v>
      </c>
      <c r="AB8" s="95" t="s">
        <v>415</v>
      </c>
      <c r="AC8" s="90">
        <v>2019</v>
      </c>
      <c r="AD8" s="90" t="s">
        <v>77</v>
      </c>
      <c r="AE8" s="96" t="s">
        <v>77</v>
      </c>
      <c r="AF8" s="90" t="s">
        <v>412</v>
      </c>
      <c r="AG8" s="90">
        <v>1</v>
      </c>
      <c r="AH8" s="97" t="s">
        <v>78</v>
      </c>
      <c r="AI8" s="99" t="s">
        <v>416</v>
      </c>
      <c r="AJ8" s="97">
        <v>5200069998</v>
      </c>
      <c r="AK8" s="90" t="s">
        <v>77</v>
      </c>
      <c r="AL8" s="98" t="s">
        <v>410</v>
      </c>
      <c r="AM8" s="98" t="s">
        <v>411</v>
      </c>
      <c r="AN8" s="95" t="s">
        <v>80</v>
      </c>
      <c r="AO8" s="96" t="s">
        <v>81</v>
      </c>
      <c r="AP8" s="96" t="s">
        <v>82</v>
      </c>
      <c r="AQ8" s="96" t="s">
        <v>77</v>
      </c>
      <c r="AR8" s="96" t="s">
        <v>77</v>
      </c>
      <c r="AS8" s="96" t="s">
        <v>83</v>
      </c>
      <c r="AT8" s="95" t="s">
        <v>84</v>
      </c>
      <c r="AU8" s="96" t="s">
        <v>75</v>
      </c>
      <c r="AV8" s="96" t="s">
        <v>85</v>
      </c>
      <c r="AW8" s="96" t="s">
        <v>86</v>
      </c>
      <c r="AX8" s="96" t="s">
        <v>87</v>
      </c>
      <c r="AY8" s="39"/>
      <c r="AZ8" s="39"/>
      <c r="BA8" s="39"/>
      <c r="BB8" s="39"/>
      <c r="BC8" s="39"/>
    </row>
    <row r="9" spans="1:55" ht="30" customHeight="1" hidden="1">
      <c r="A9" s="17" t="s">
        <v>2</v>
      </c>
      <c r="B9" s="20">
        <f t="shared" si="2"/>
        <v>0</v>
      </c>
      <c r="C9" s="20">
        <f t="shared" si="3"/>
        <v>0</v>
      </c>
      <c r="D9" s="20">
        <f t="shared" si="4"/>
        <v>0</v>
      </c>
      <c r="E9" s="53">
        <f t="shared" si="1"/>
        <v>0</v>
      </c>
      <c r="F9" s="48">
        <f t="shared" si="5"/>
        <v>0</v>
      </c>
      <c r="G9" s="38"/>
      <c r="H9" s="41"/>
      <c r="I9" s="44"/>
      <c r="J9" s="56"/>
      <c r="K9" s="48"/>
      <c r="L9" s="38"/>
      <c r="M9" s="38"/>
      <c r="N9" s="38"/>
      <c r="O9" s="38"/>
      <c r="P9" s="40"/>
      <c r="Q9" s="90"/>
      <c r="R9" s="90"/>
      <c r="S9" s="90"/>
      <c r="T9" s="90"/>
      <c r="U9" s="91"/>
      <c r="V9" s="92"/>
      <c r="W9" s="90"/>
      <c r="X9" s="93"/>
      <c r="Y9" s="94"/>
      <c r="Z9" s="90"/>
      <c r="AA9" s="90"/>
      <c r="AB9" s="95"/>
      <c r="AC9" s="90"/>
      <c r="AD9" s="90"/>
      <c r="AE9" s="96"/>
      <c r="AF9" s="90"/>
      <c r="AG9" s="90">
        <v>1</v>
      </c>
      <c r="AH9" s="97" t="s">
        <v>78</v>
      </c>
      <c r="AI9" s="99"/>
      <c r="AJ9" s="97"/>
      <c r="AK9" s="90"/>
      <c r="AL9" s="98"/>
      <c r="AM9" s="98"/>
      <c r="AN9" s="95" t="s">
        <v>80</v>
      </c>
      <c r="AO9" s="96" t="s">
        <v>81</v>
      </c>
      <c r="AP9" s="96" t="s">
        <v>82</v>
      </c>
      <c r="AQ9" s="96" t="s">
        <v>77</v>
      </c>
      <c r="AR9" s="96" t="s">
        <v>77</v>
      </c>
      <c r="AS9" s="96" t="s">
        <v>83</v>
      </c>
      <c r="AT9" s="95" t="s">
        <v>84</v>
      </c>
      <c r="AU9" s="96" t="s">
        <v>75</v>
      </c>
      <c r="AV9" s="96" t="s">
        <v>85</v>
      </c>
      <c r="AW9" s="96" t="s">
        <v>86</v>
      </c>
      <c r="AX9" s="96" t="s">
        <v>87</v>
      </c>
      <c r="AY9" s="39"/>
      <c r="AZ9" s="39"/>
      <c r="BA9" s="39"/>
      <c r="BB9" s="39"/>
      <c r="BC9" s="39"/>
    </row>
    <row r="10" spans="1:55" ht="30" customHeight="1">
      <c r="A10" s="17" t="s">
        <v>62</v>
      </c>
      <c r="B10" s="20">
        <f t="shared" si="2"/>
        <v>50000</v>
      </c>
      <c r="C10" s="20">
        <f t="shared" si="3"/>
        <v>50000</v>
      </c>
      <c r="D10" s="20">
        <f t="shared" si="4"/>
        <v>0</v>
      </c>
      <c r="E10" s="53">
        <v>0</v>
      </c>
      <c r="F10" s="48">
        <f t="shared" si="5"/>
        <v>50000</v>
      </c>
      <c r="G10" s="38">
        <v>50000</v>
      </c>
      <c r="H10" s="41">
        <v>43544</v>
      </c>
      <c r="I10" s="44">
        <v>6305237086</v>
      </c>
      <c r="J10" s="56" t="s">
        <v>418</v>
      </c>
      <c r="K10" s="48"/>
      <c r="L10" s="38"/>
      <c r="M10" s="38"/>
      <c r="N10" s="38"/>
      <c r="O10" s="38"/>
      <c r="P10" s="40"/>
      <c r="Q10" s="90" t="s">
        <v>419</v>
      </c>
      <c r="R10" s="90" t="s">
        <v>75</v>
      </c>
      <c r="S10" s="90" t="s">
        <v>404</v>
      </c>
      <c r="T10" s="90" t="s">
        <v>76</v>
      </c>
      <c r="U10" s="91">
        <v>50000</v>
      </c>
      <c r="V10" s="92">
        <v>50000</v>
      </c>
      <c r="W10" s="90" t="s">
        <v>406</v>
      </c>
      <c r="X10" s="93" t="s">
        <v>406</v>
      </c>
      <c r="Y10" s="94" t="s">
        <v>406</v>
      </c>
      <c r="Z10" s="90" t="s">
        <v>77</v>
      </c>
      <c r="AA10" s="90" t="s">
        <v>420</v>
      </c>
      <c r="AB10" s="95" t="s">
        <v>421</v>
      </c>
      <c r="AC10" s="90">
        <v>2019</v>
      </c>
      <c r="AD10" s="90" t="s">
        <v>77</v>
      </c>
      <c r="AE10" s="96" t="s">
        <v>77</v>
      </c>
      <c r="AF10" s="90" t="s">
        <v>419</v>
      </c>
      <c r="AG10" s="90">
        <v>1</v>
      </c>
      <c r="AH10" s="97" t="s">
        <v>78</v>
      </c>
      <c r="AI10" s="90" t="s">
        <v>422</v>
      </c>
      <c r="AJ10" s="97">
        <v>5200073628</v>
      </c>
      <c r="AK10" s="90" t="s">
        <v>77</v>
      </c>
      <c r="AL10" s="98" t="s">
        <v>410</v>
      </c>
      <c r="AM10" s="98" t="s">
        <v>411</v>
      </c>
      <c r="AN10" s="95" t="s">
        <v>80</v>
      </c>
      <c r="AO10" s="96" t="s">
        <v>81</v>
      </c>
      <c r="AP10" s="96" t="s">
        <v>82</v>
      </c>
      <c r="AQ10" s="96" t="s">
        <v>77</v>
      </c>
      <c r="AR10" s="96" t="s">
        <v>77</v>
      </c>
      <c r="AS10" s="96" t="s">
        <v>83</v>
      </c>
      <c r="AT10" s="95" t="s">
        <v>84</v>
      </c>
      <c r="AU10" s="96" t="s">
        <v>75</v>
      </c>
      <c r="AV10" s="96" t="s">
        <v>85</v>
      </c>
      <c r="AW10" s="96" t="s">
        <v>86</v>
      </c>
      <c r="AX10" s="96" t="s">
        <v>87</v>
      </c>
      <c r="AY10" s="39" t="s">
        <v>77</v>
      </c>
      <c r="AZ10" s="39"/>
      <c r="BA10" s="39"/>
      <c r="BB10" s="39"/>
      <c r="BC10" s="39"/>
    </row>
    <row r="11" spans="1:55" ht="30" customHeight="1" hidden="1">
      <c r="A11" s="17" t="s">
        <v>59</v>
      </c>
      <c r="B11" s="20">
        <f t="shared" si="2"/>
        <v>0</v>
      </c>
      <c r="C11" s="20">
        <f t="shared" si="3"/>
        <v>0</v>
      </c>
      <c r="D11" s="20">
        <f t="shared" si="4"/>
        <v>0</v>
      </c>
      <c r="E11" s="53">
        <v>0</v>
      </c>
      <c r="F11" s="48">
        <f t="shared" si="5"/>
        <v>0</v>
      </c>
      <c r="G11" s="38"/>
      <c r="H11" s="41"/>
      <c r="I11" s="44"/>
      <c r="J11" s="39"/>
      <c r="K11" s="48"/>
      <c r="L11" s="38"/>
      <c r="M11" s="38"/>
      <c r="N11" s="38"/>
      <c r="O11" s="38"/>
      <c r="P11" s="40"/>
      <c r="Q11" s="90"/>
      <c r="R11" s="90"/>
      <c r="S11" s="90"/>
      <c r="T11" s="90"/>
      <c r="U11" s="91"/>
      <c r="V11" s="92"/>
      <c r="W11" s="90"/>
      <c r="X11" s="93"/>
      <c r="Y11" s="94"/>
      <c r="Z11" s="90"/>
      <c r="AA11" s="90"/>
      <c r="AB11" s="95"/>
      <c r="AC11" s="90"/>
      <c r="AD11" s="90"/>
      <c r="AE11" s="96"/>
      <c r="AF11" s="90"/>
      <c r="AG11" s="90"/>
      <c r="AH11" s="97"/>
      <c r="AI11" s="90"/>
      <c r="AJ11" s="97"/>
      <c r="AK11" s="90"/>
      <c r="AL11" s="98"/>
      <c r="AM11" s="98"/>
      <c r="AN11" s="95"/>
      <c r="AO11" s="96"/>
      <c r="AP11" s="96"/>
      <c r="AQ11" s="96"/>
      <c r="AR11" s="96"/>
      <c r="AS11" s="96"/>
      <c r="AT11" s="95"/>
      <c r="AU11" s="96"/>
      <c r="AV11" s="96"/>
      <c r="AW11" s="96"/>
      <c r="AX11" s="96"/>
      <c r="AY11" s="39"/>
      <c r="AZ11" s="39"/>
      <c r="BA11" s="39"/>
      <c r="BB11" s="39"/>
      <c r="BC11" s="39"/>
    </row>
    <row r="12" spans="1:55" ht="30" customHeight="1">
      <c r="A12" s="17" t="s">
        <v>71</v>
      </c>
      <c r="B12" s="20">
        <f t="shared" si="2"/>
        <v>50000</v>
      </c>
      <c r="C12" s="20">
        <f t="shared" si="3"/>
        <v>50000</v>
      </c>
      <c r="D12" s="20">
        <f t="shared" si="4"/>
        <v>0</v>
      </c>
      <c r="E12" s="53">
        <f t="shared" si="1"/>
        <v>0</v>
      </c>
      <c r="F12" s="48">
        <f t="shared" si="5"/>
        <v>50000</v>
      </c>
      <c r="G12" s="38">
        <v>50000</v>
      </c>
      <c r="H12" s="41">
        <v>43642</v>
      </c>
      <c r="I12" s="44">
        <v>6305594742</v>
      </c>
      <c r="J12" s="56" t="s">
        <v>435</v>
      </c>
      <c r="K12" s="48"/>
      <c r="L12" s="38"/>
      <c r="M12" s="38"/>
      <c r="N12" s="38"/>
      <c r="O12" s="38"/>
      <c r="P12" s="40"/>
      <c r="Q12" s="90" t="s">
        <v>432</v>
      </c>
      <c r="R12" s="90" t="s">
        <v>75</v>
      </c>
      <c r="S12" s="90" t="s">
        <v>404</v>
      </c>
      <c r="T12" s="90" t="s">
        <v>76</v>
      </c>
      <c r="U12" s="91">
        <v>50000</v>
      </c>
      <c r="V12" s="92">
        <v>50000</v>
      </c>
      <c r="W12" s="90" t="s">
        <v>406</v>
      </c>
      <c r="X12" s="93" t="s">
        <v>406</v>
      </c>
      <c r="Y12" s="94" t="s">
        <v>406</v>
      </c>
      <c r="Z12" s="90" t="s">
        <v>77</v>
      </c>
      <c r="AA12" s="90" t="s">
        <v>71</v>
      </c>
      <c r="AB12" s="95" t="s">
        <v>433</v>
      </c>
      <c r="AC12" s="90">
        <v>2019</v>
      </c>
      <c r="AD12" s="90" t="s">
        <v>77</v>
      </c>
      <c r="AE12" s="96" t="s">
        <v>77</v>
      </c>
      <c r="AF12" s="90" t="s">
        <v>432</v>
      </c>
      <c r="AG12" s="90">
        <v>1</v>
      </c>
      <c r="AH12" s="97" t="s">
        <v>78</v>
      </c>
      <c r="AI12" s="90" t="s">
        <v>434</v>
      </c>
      <c r="AJ12" s="97">
        <v>5200077326</v>
      </c>
      <c r="AK12" s="90" t="s">
        <v>77</v>
      </c>
      <c r="AL12" s="98" t="s">
        <v>410</v>
      </c>
      <c r="AM12" s="98" t="s">
        <v>411</v>
      </c>
      <c r="AN12" s="95" t="s">
        <v>80</v>
      </c>
      <c r="AO12" s="96" t="s">
        <v>81</v>
      </c>
      <c r="AP12" s="96" t="s">
        <v>82</v>
      </c>
      <c r="AQ12" s="96" t="s">
        <v>77</v>
      </c>
      <c r="AR12" s="96" t="s">
        <v>77</v>
      </c>
      <c r="AS12" s="96" t="s">
        <v>83</v>
      </c>
      <c r="AT12" s="95" t="s">
        <v>84</v>
      </c>
      <c r="AU12" s="96" t="s">
        <v>75</v>
      </c>
      <c r="AV12" s="96" t="s">
        <v>85</v>
      </c>
      <c r="AW12" s="96" t="s">
        <v>86</v>
      </c>
      <c r="AX12" s="96" t="s">
        <v>87</v>
      </c>
      <c r="AY12" s="39"/>
      <c r="AZ12" s="39"/>
      <c r="BA12" s="39"/>
      <c r="BB12" s="39"/>
      <c r="BC12" s="39"/>
    </row>
    <row r="13" spans="1:55" ht="30" customHeight="1">
      <c r="A13" s="17" t="s">
        <v>3</v>
      </c>
      <c r="B13" s="20">
        <f t="shared" si="2"/>
        <v>16411.38</v>
      </c>
      <c r="C13" s="20">
        <f t="shared" si="3"/>
        <v>16411.38</v>
      </c>
      <c r="D13" s="20">
        <f t="shared" si="4"/>
        <v>0</v>
      </c>
      <c r="E13" s="53">
        <v>0</v>
      </c>
      <c r="F13" s="48">
        <f t="shared" si="5"/>
        <v>16411.38</v>
      </c>
      <c r="G13" s="38">
        <v>16411.38</v>
      </c>
      <c r="H13" s="41">
        <v>43749</v>
      </c>
      <c r="I13" s="44">
        <v>6305963235</v>
      </c>
      <c r="J13" s="39">
        <v>2400255402</v>
      </c>
      <c r="K13" s="48"/>
      <c r="L13" s="38"/>
      <c r="M13" s="38"/>
      <c r="N13" s="38"/>
      <c r="O13" s="38"/>
      <c r="P13" s="40"/>
      <c r="Q13" s="90" t="s">
        <v>442</v>
      </c>
      <c r="R13" s="101" t="s">
        <v>85</v>
      </c>
      <c r="S13" s="97" t="s">
        <v>404</v>
      </c>
      <c r="T13" s="97" t="s">
        <v>437</v>
      </c>
      <c r="U13" s="102">
        <v>15000</v>
      </c>
      <c r="V13" s="103">
        <v>16411.38</v>
      </c>
      <c r="W13" s="97" t="s">
        <v>406</v>
      </c>
      <c r="X13" s="104" t="s">
        <v>406</v>
      </c>
      <c r="Y13" s="105" t="s">
        <v>406</v>
      </c>
      <c r="Z13" s="97" t="s">
        <v>77</v>
      </c>
      <c r="AA13" s="97" t="s">
        <v>443</v>
      </c>
      <c r="AB13" s="106" t="s">
        <v>444</v>
      </c>
      <c r="AC13" s="97">
        <v>2019</v>
      </c>
      <c r="AD13" s="97">
        <v>6305963235</v>
      </c>
      <c r="AE13" s="101" t="s">
        <v>77</v>
      </c>
      <c r="AF13" s="97" t="s">
        <v>442</v>
      </c>
      <c r="AG13" s="97">
        <v>1</v>
      </c>
      <c r="AH13" s="97" t="s">
        <v>78</v>
      </c>
      <c r="AI13" s="97" t="s">
        <v>445</v>
      </c>
      <c r="AJ13" s="97">
        <v>5200086812</v>
      </c>
      <c r="AK13" s="97" t="s">
        <v>77</v>
      </c>
      <c r="AL13" s="98" t="s">
        <v>410</v>
      </c>
      <c r="AM13" s="98" t="s">
        <v>411</v>
      </c>
      <c r="AN13" s="106" t="s">
        <v>80</v>
      </c>
      <c r="AO13" s="101" t="s">
        <v>81</v>
      </c>
      <c r="AP13" s="101" t="s">
        <v>82</v>
      </c>
      <c r="AQ13" s="101"/>
      <c r="AR13" s="101"/>
      <c r="AS13" s="101" t="s">
        <v>83</v>
      </c>
      <c r="AT13" s="106" t="s">
        <v>84</v>
      </c>
      <c r="AU13" s="107" t="s">
        <v>404</v>
      </c>
      <c r="AV13" s="101" t="s">
        <v>85</v>
      </c>
      <c r="AW13" s="101" t="s">
        <v>86</v>
      </c>
      <c r="AX13" s="101" t="s">
        <v>87</v>
      </c>
      <c r="AY13" s="101" t="s">
        <v>77</v>
      </c>
      <c r="AZ13" s="107" t="s">
        <v>404</v>
      </c>
      <c r="BA13" s="98" t="s">
        <v>410</v>
      </c>
      <c r="BB13" s="98" t="s">
        <v>411</v>
      </c>
      <c r="BC13" s="100"/>
    </row>
    <row r="14" spans="1:55" ht="30" customHeight="1">
      <c r="A14" s="17" t="s">
        <v>467</v>
      </c>
      <c r="B14" s="20">
        <f t="shared" si="2"/>
        <v>22002.2</v>
      </c>
      <c r="C14" s="20">
        <f t="shared" si="3"/>
        <v>22002.2</v>
      </c>
      <c r="D14" s="20">
        <f t="shared" si="4"/>
        <v>0</v>
      </c>
      <c r="E14" s="53">
        <f t="shared" si="1"/>
        <v>0</v>
      </c>
      <c r="F14" s="48">
        <f t="shared" si="5"/>
        <v>22002.2</v>
      </c>
      <c r="G14" s="38">
        <v>22002.2</v>
      </c>
      <c r="H14" s="41">
        <v>43823</v>
      </c>
      <c r="I14" s="44">
        <v>6306228905</v>
      </c>
      <c r="J14" s="39">
        <v>2400267730</v>
      </c>
      <c r="K14" s="48"/>
      <c r="L14" s="38"/>
      <c r="M14" s="38"/>
      <c r="N14" s="38"/>
      <c r="O14" s="38"/>
      <c r="P14" s="39"/>
      <c r="Q14" s="90" t="s">
        <v>468</v>
      </c>
      <c r="R14" s="111" t="s">
        <v>85</v>
      </c>
      <c r="S14" s="113" t="s">
        <v>404</v>
      </c>
      <c r="T14" s="90" t="s">
        <v>437</v>
      </c>
      <c r="U14" s="112">
        <v>20000</v>
      </c>
      <c r="V14" s="92">
        <v>22002.2</v>
      </c>
      <c r="W14" s="90" t="s">
        <v>406</v>
      </c>
      <c r="X14" s="93" t="s">
        <v>406</v>
      </c>
      <c r="Y14" s="94" t="s">
        <v>406</v>
      </c>
      <c r="Z14" s="90" t="s">
        <v>77</v>
      </c>
      <c r="AA14" s="113" t="s">
        <v>469</v>
      </c>
      <c r="AB14" s="95" t="s">
        <v>470</v>
      </c>
      <c r="AC14" s="90">
        <v>2019</v>
      </c>
      <c r="AD14" s="90"/>
      <c r="AE14" s="96"/>
      <c r="AF14" s="90" t="s">
        <v>468</v>
      </c>
      <c r="AG14" s="90">
        <v>1</v>
      </c>
      <c r="AH14" s="97" t="s">
        <v>78</v>
      </c>
      <c r="AI14" s="113" t="s">
        <v>471</v>
      </c>
      <c r="AJ14" s="97">
        <v>5200091350</v>
      </c>
      <c r="AK14" s="97" t="s">
        <v>77</v>
      </c>
      <c r="AL14" s="98" t="s">
        <v>410</v>
      </c>
      <c r="AM14" s="98" t="s">
        <v>411</v>
      </c>
      <c r="AN14" s="95" t="s">
        <v>80</v>
      </c>
      <c r="AO14" s="96" t="s">
        <v>81</v>
      </c>
      <c r="AP14" s="96" t="s">
        <v>82</v>
      </c>
      <c r="AQ14" s="96"/>
      <c r="AR14" s="96"/>
      <c r="AS14" s="123" t="s">
        <v>83</v>
      </c>
      <c r="AT14" s="124" t="s">
        <v>84</v>
      </c>
      <c r="AU14" s="114" t="s">
        <v>404</v>
      </c>
      <c r="AV14" s="123" t="s">
        <v>85</v>
      </c>
      <c r="AW14" s="115" t="s">
        <v>86</v>
      </c>
      <c r="AX14" s="115" t="s">
        <v>87</v>
      </c>
      <c r="AY14" s="115" t="s">
        <v>77</v>
      </c>
      <c r="AZ14" s="114" t="s">
        <v>404</v>
      </c>
      <c r="BA14" s="116" t="s">
        <v>410</v>
      </c>
      <c r="BB14" s="116" t="s">
        <v>411</v>
      </c>
      <c r="BC14" s="39"/>
    </row>
    <row r="15" spans="1:58" ht="30" customHeight="1">
      <c r="A15" s="18" t="s">
        <v>5</v>
      </c>
      <c r="B15" s="20">
        <f t="shared" si="2"/>
        <v>30000</v>
      </c>
      <c r="C15" s="20">
        <f t="shared" si="3"/>
        <v>30000</v>
      </c>
      <c r="D15" s="20">
        <f t="shared" si="4"/>
        <v>0</v>
      </c>
      <c r="E15" s="53">
        <f t="shared" si="1"/>
        <v>0</v>
      </c>
      <c r="F15" s="48">
        <f t="shared" si="5"/>
        <v>30000</v>
      </c>
      <c r="G15" s="38">
        <v>30000</v>
      </c>
      <c r="H15" s="41">
        <v>43748</v>
      </c>
      <c r="I15" s="44">
        <v>6305961868</v>
      </c>
      <c r="J15" s="56" t="s">
        <v>450</v>
      </c>
      <c r="K15" s="48"/>
      <c r="L15" s="38"/>
      <c r="M15" s="38"/>
      <c r="N15" s="38"/>
      <c r="O15" s="38"/>
      <c r="P15" s="39"/>
      <c r="Q15" s="90" t="s">
        <v>446</v>
      </c>
      <c r="R15" s="111" t="s">
        <v>85</v>
      </c>
      <c r="S15" s="90" t="s">
        <v>404</v>
      </c>
      <c r="T15" s="90" t="s">
        <v>76</v>
      </c>
      <c r="U15" s="112">
        <v>30000</v>
      </c>
      <c r="V15" s="92">
        <v>30000</v>
      </c>
      <c r="W15" s="90" t="s">
        <v>406</v>
      </c>
      <c r="X15" s="93" t="s">
        <v>406</v>
      </c>
      <c r="Y15" s="94" t="s">
        <v>406</v>
      </c>
      <c r="Z15" s="90" t="s">
        <v>77</v>
      </c>
      <c r="AA15" s="113" t="s">
        <v>447</v>
      </c>
      <c r="AB15" s="95" t="s">
        <v>448</v>
      </c>
      <c r="AC15" s="90">
        <v>2019</v>
      </c>
      <c r="AD15" s="90">
        <v>6305961868</v>
      </c>
      <c r="AE15" s="96" t="s">
        <v>77</v>
      </c>
      <c r="AF15" s="90" t="s">
        <v>446</v>
      </c>
      <c r="AG15" s="90">
        <v>1</v>
      </c>
      <c r="AH15" s="97" t="s">
        <v>78</v>
      </c>
      <c r="AI15" s="90" t="s">
        <v>449</v>
      </c>
      <c r="AJ15" s="97">
        <v>5200086816</v>
      </c>
      <c r="AK15" s="97" t="s">
        <v>77</v>
      </c>
      <c r="AL15" s="98" t="s">
        <v>410</v>
      </c>
      <c r="AM15" s="98" t="s">
        <v>411</v>
      </c>
      <c r="AN15" s="95" t="s">
        <v>80</v>
      </c>
      <c r="AO15" s="96" t="s">
        <v>81</v>
      </c>
      <c r="AP15" s="96" t="s">
        <v>82</v>
      </c>
      <c r="AQ15" s="96"/>
      <c r="AR15" s="96"/>
      <c r="AS15" s="101" t="s">
        <v>83</v>
      </c>
      <c r="AT15" s="106" t="s">
        <v>84</v>
      </c>
      <c r="AU15" s="107" t="s">
        <v>404</v>
      </c>
      <c r="AV15" s="101" t="s">
        <v>85</v>
      </c>
      <c r="AW15" s="101" t="s">
        <v>86</v>
      </c>
      <c r="AX15" s="101" t="s">
        <v>87</v>
      </c>
      <c r="AY15" s="115" t="s">
        <v>77</v>
      </c>
      <c r="AZ15" s="114" t="s">
        <v>404</v>
      </c>
      <c r="BA15" s="116" t="s">
        <v>410</v>
      </c>
      <c r="BB15" s="116" t="s">
        <v>411</v>
      </c>
      <c r="BC15" s="117"/>
      <c r="BD15" s="109"/>
      <c r="BE15" s="110"/>
      <c r="BF15" s="110"/>
    </row>
    <row r="16" spans="1:55" ht="30" customHeight="1">
      <c r="A16" s="18" t="s">
        <v>6</v>
      </c>
      <c r="B16" s="20">
        <f t="shared" si="2"/>
        <v>75000</v>
      </c>
      <c r="C16" s="20">
        <f t="shared" si="3"/>
        <v>75000</v>
      </c>
      <c r="D16" s="20">
        <f t="shared" si="4"/>
        <v>0</v>
      </c>
      <c r="E16" s="53">
        <f t="shared" si="1"/>
        <v>0</v>
      </c>
      <c r="F16" s="48">
        <f t="shared" si="5"/>
        <v>75000</v>
      </c>
      <c r="G16" s="38">
        <v>75000</v>
      </c>
      <c r="H16" s="41">
        <v>43608</v>
      </c>
      <c r="I16" s="44">
        <v>6305463481</v>
      </c>
      <c r="J16" s="56" t="s">
        <v>431</v>
      </c>
      <c r="K16" s="48"/>
      <c r="L16" s="38"/>
      <c r="M16" s="38"/>
      <c r="N16" s="38"/>
      <c r="O16" s="38"/>
      <c r="P16" s="40"/>
      <c r="Q16" s="90" t="s">
        <v>427</v>
      </c>
      <c r="R16" s="90" t="s">
        <v>75</v>
      </c>
      <c r="S16" s="90" t="s">
        <v>404</v>
      </c>
      <c r="T16" s="90" t="s">
        <v>76</v>
      </c>
      <c r="U16" s="91">
        <v>75000</v>
      </c>
      <c r="V16" s="92">
        <v>75000</v>
      </c>
      <c r="W16" s="90" t="s">
        <v>406</v>
      </c>
      <c r="X16" s="93" t="s">
        <v>406</v>
      </c>
      <c r="Y16" s="94" t="s">
        <v>406</v>
      </c>
      <c r="Z16" s="90" t="s">
        <v>77</v>
      </c>
      <c r="AA16" s="90" t="s">
        <v>428</v>
      </c>
      <c r="AB16" s="95" t="s">
        <v>429</v>
      </c>
      <c r="AC16" s="90">
        <v>2019</v>
      </c>
      <c r="AD16" s="90" t="s">
        <v>77</v>
      </c>
      <c r="AE16" s="96" t="s">
        <v>77</v>
      </c>
      <c r="AF16" s="90" t="s">
        <v>427</v>
      </c>
      <c r="AG16" s="90">
        <v>1</v>
      </c>
      <c r="AH16" s="97" t="s">
        <v>78</v>
      </c>
      <c r="AI16" s="90" t="s">
        <v>430</v>
      </c>
      <c r="AJ16" s="97">
        <v>5200076306</v>
      </c>
      <c r="AK16" s="90" t="s">
        <v>77</v>
      </c>
      <c r="AL16" s="98" t="s">
        <v>410</v>
      </c>
      <c r="AM16" s="98" t="s">
        <v>411</v>
      </c>
      <c r="AN16" s="95" t="s">
        <v>80</v>
      </c>
      <c r="AO16" s="96" t="s">
        <v>81</v>
      </c>
      <c r="AP16" s="96" t="s">
        <v>82</v>
      </c>
      <c r="AQ16" s="96" t="s">
        <v>77</v>
      </c>
      <c r="AR16" s="96" t="s">
        <v>77</v>
      </c>
      <c r="AS16" s="96" t="s">
        <v>83</v>
      </c>
      <c r="AT16" s="95" t="s">
        <v>84</v>
      </c>
      <c r="AU16" s="96" t="s">
        <v>75</v>
      </c>
      <c r="AV16" s="96" t="s">
        <v>85</v>
      </c>
      <c r="AW16" s="96" t="s">
        <v>86</v>
      </c>
      <c r="AX16" s="96" t="s">
        <v>87</v>
      </c>
      <c r="AY16" s="39" t="s">
        <v>77</v>
      </c>
      <c r="AZ16" s="39"/>
      <c r="BA16" s="39"/>
      <c r="BB16" s="39"/>
      <c r="BC16" s="39"/>
    </row>
    <row r="17" spans="1:55" ht="30" customHeight="1" hidden="1">
      <c r="A17" s="19" t="s">
        <v>4</v>
      </c>
      <c r="B17" s="20">
        <f t="shared" si="2"/>
        <v>0</v>
      </c>
      <c r="C17" s="20">
        <f t="shared" si="3"/>
        <v>0</v>
      </c>
      <c r="D17" s="20">
        <f t="shared" si="4"/>
        <v>0</v>
      </c>
      <c r="E17" s="53">
        <v>0</v>
      </c>
      <c r="F17" s="48">
        <f t="shared" si="5"/>
        <v>0</v>
      </c>
      <c r="G17" s="38"/>
      <c r="H17" s="41"/>
      <c r="I17" s="44"/>
      <c r="J17" s="39"/>
      <c r="K17" s="48"/>
      <c r="L17" s="38"/>
      <c r="M17" s="38"/>
      <c r="N17" s="38"/>
      <c r="O17" s="38"/>
      <c r="P17" s="40"/>
      <c r="Q17" s="90"/>
      <c r="R17" s="90"/>
      <c r="S17" s="90"/>
      <c r="T17" s="90"/>
      <c r="U17" s="91"/>
      <c r="V17" s="92"/>
      <c r="W17" s="90"/>
      <c r="X17" s="93"/>
      <c r="Y17" s="94"/>
      <c r="Z17" s="90"/>
      <c r="AA17" s="90"/>
      <c r="AB17" s="95"/>
      <c r="AC17" s="90"/>
      <c r="AD17" s="90"/>
      <c r="AE17" s="96"/>
      <c r="AF17" s="90"/>
      <c r="AG17" s="90"/>
      <c r="AH17" s="97"/>
      <c r="AI17" s="90"/>
      <c r="AJ17" s="97"/>
      <c r="AK17" s="90"/>
      <c r="AL17" s="98"/>
      <c r="AM17" s="98"/>
      <c r="AN17" s="95"/>
      <c r="AO17" s="96"/>
      <c r="AP17" s="96"/>
      <c r="AQ17" s="96"/>
      <c r="AR17" s="96"/>
      <c r="AS17" s="96"/>
      <c r="AT17" s="95"/>
      <c r="AU17" s="96"/>
      <c r="AV17" s="96"/>
      <c r="AW17" s="96"/>
      <c r="AX17" s="96"/>
      <c r="AY17" s="39"/>
      <c r="AZ17" s="39"/>
      <c r="BA17" s="39"/>
      <c r="BB17" s="39"/>
      <c r="BC17" s="39"/>
    </row>
    <row r="18" spans="1:55" ht="30" customHeight="1">
      <c r="A18" s="19" t="s">
        <v>61</v>
      </c>
      <c r="B18" s="20">
        <f t="shared" si="2"/>
        <v>27352.3</v>
      </c>
      <c r="C18" s="20">
        <f t="shared" si="3"/>
        <v>27502.75</v>
      </c>
      <c r="D18" s="20">
        <f t="shared" si="4"/>
        <v>150.45000000000073</v>
      </c>
      <c r="E18" s="53">
        <v>0</v>
      </c>
      <c r="F18" s="48">
        <f t="shared" si="5"/>
        <v>27352.3</v>
      </c>
      <c r="G18" s="38">
        <v>27502.75</v>
      </c>
      <c r="H18" s="41">
        <v>43810</v>
      </c>
      <c r="I18" s="44">
        <v>6306177900</v>
      </c>
      <c r="J18" s="56" t="s">
        <v>466</v>
      </c>
      <c r="K18" s="48"/>
      <c r="L18" s="38"/>
      <c r="M18" s="38"/>
      <c r="N18" s="38"/>
      <c r="O18" s="38"/>
      <c r="P18" s="40"/>
      <c r="Q18" s="97" t="s">
        <v>458</v>
      </c>
      <c r="R18" s="120" t="s">
        <v>85</v>
      </c>
      <c r="S18" s="97" t="s">
        <v>404</v>
      </c>
      <c r="T18" s="97" t="s">
        <v>437</v>
      </c>
      <c r="U18" s="102">
        <v>25000</v>
      </c>
      <c r="V18" s="103">
        <v>27352.3</v>
      </c>
      <c r="W18" s="97" t="s">
        <v>406</v>
      </c>
      <c r="X18" s="104" t="s">
        <v>406</v>
      </c>
      <c r="Y18" s="105" t="s">
        <v>406</v>
      </c>
      <c r="Z18" s="97" t="s">
        <v>77</v>
      </c>
      <c r="AA18" s="121" t="s">
        <v>459</v>
      </c>
      <c r="AB18" s="106" t="s">
        <v>460</v>
      </c>
      <c r="AC18" s="97">
        <v>2019</v>
      </c>
      <c r="AD18" s="97"/>
      <c r="AE18" s="101"/>
      <c r="AF18" s="97" t="s">
        <v>458</v>
      </c>
      <c r="AG18" s="97">
        <v>1</v>
      </c>
      <c r="AH18" s="97" t="s">
        <v>78</v>
      </c>
      <c r="AI18" s="121" t="s">
        <v>461</v>
      </c>
      <c r="AJ18" s="97">
        <v>5200087738</v>
      </c>
      <c r="AK18" s="97" t="s">
        <v>77</v>
      </c>
      <c r="AL18" s="98" t="s">
        <v>410</v>
      </c>
      <c r="AM18" s="98" t="s">
        <v>411</v>
      </c>
      <c r="AN18" s="106" t="s">
        <v>80</v>
      </c>
      <c r="AO18" s="101" t="s">
        <v>81</v>
      </c>
      <c r="AP18" s="101" t="s">
        <v>82</v>
      </c>
      <c r="AQ18" s="101"/>
      <c r="AR18" s="101"/>
      <c r="AS18" s="120" t="s">
        <v>83</v>
      </c>
      <c r="AT18" s="106" t="s">
        <v>84</v>
      </c>
      <c r="AU18" s="107" t="s">
        <v>404</v>
      </c>
      <c r="AV18" s="120" t="s">
        <v>85</v>
      </c>
      <c r="AW18" s="101" t="s">
        <v>86</v>
      </c>
      <c r="AX18" s="101" t="s">
        <v>87</v>
      </c>
      <c r="AY18" s="115" t="s">
        <v>77</v>
      </c>
      <c r="AZ18" s="114" t="s">
        <v>404</v>
      </c>
      <c r="BA18" s="116"/>
      <c r="BB18" s="116"/>
      <c r="BC18" s="39"/>
    </row>
    <row r="19" spans="1:55" ht="30" customHeight="1">
      <c r="A19" s="19" t="s">
        <v>70</v>
      </c>
      <c r="B19" s="20">
        <f t="shared" si="2"/>
        <v>10000</v>
      </c>
      <c r="C19" s="20">
        <f t="shared" si="3"/>
        <v>10000</v>
      </c>
      <c r="D19" s="20">
        <f t="shared" si="4"/>
        <v>0</v>
      </c>
      <c r="E19" s="53">
        <f t="shared" si="1"/>
        <v>0</v>
      </c>
      <c r="F19" s="48">
        <f t="shared" si="5"/>
        <v>10000</v>
      </c>
      <c r="G19" s="38">
        <v>10000</v>
      </c>
      <c r="H19" s="41">
        <v>43815</v>
      </c>
      <c r="I19" s="44">
        <v>6306188654</v>
      </c>
      <c r="J19" s="56">
        <v>2400267320</v>
      </c>
      <c r="K19" s="48"/>
      <c r="L19" s="38"/>
      <c r="M19" s="38"/>
      <c r="N19" s="38"/>
      <c r="O19" s="38"/>
      <c r="P19" s="40"/>
      <c r="Q19" s="90" t="s">
        <v>474</v>
      </c>
      <c r="R19" s="111" t="s">
        <v>85</v>
      </c>
      <c r="S19" s="113" t="s">
        <v>404</v>
      </c>
      <c r="T19" s="90" t="s">
        <v>76</v>
      </c>
      <c r="U19" s="112">
        <v>10000</v>
      </c>
      <c r="V19" s="92">
        <v>10000</v>
      </c>
      <c r="W19" s="90" t="s">
        <v>406</v>
      </c>
      <c r="X19" s="93" t="s">
        <v>406</v>
      </c>
      <c r="Y19" s="94" t="s">
        <v>406</v>
      </c>
      <c r="Z19" s="90" t="s">
        <v>77</v>
      </c>
      <c r="AA19" s="113" t="s">
        <v>475</v>
      </c>
      <c r="AB19" s="95" t="s">
        <v>476</v>
      </c>
      <c r="AC19" s="90">
        <v>2019</v>
      </c>
      <c r="AD19" s="90">
        <v>6306188654</v>
      </c>
      <c r="AE19" s="96">
        <v>43815</v>
      </c>
      <c r="AF19" s="90" t="s">
        <v>474</v>
      </c>
      <c r="AG19" s="90">
        <v>1</v>
      </c>
      <c r="AH19" s="97" t="s">
        <v>78</v>
      </c>
      <c r="AI19" s="113" t="s">
        <v>477</v>
      </c>
      <c r="AJ19" s="97">
        <v>5200091519</v>
      </c>
      <c r="AK19" s="97" t="s">
        <v>77</v>
      </c>
      <c r="AL19" s="98" t="s">
        <v>410</v>
      </c>
      <c r="AM19" s="98" t="s">
        <v>411</v>
      </c>
      <c r="AN19" s="95" t="s">
        <v>80</v>
      </c>
      <c r="AO19" s="96" t="s">
        <v>81</v>
      </c>
      <c r="AP19" s="96" t="s">
        <v>82</v>
      </c>
      <c r="AQ19" s="96"/>
      <c r="AR19" s="96"/>
      <c r="AS19" s="123" t="s">
        <v>83</v>
      </c>
      <c r="AT19" s="124" t="s">
        <v>84</v>
      </c>
      <c r="AU19" s="114" t="s">
        <v>404</v>
      </c>
      <c r="AV19" s="123" t="s">
        <v>85</v>
      </c>
      <c r="AW19" s="115" t="s">
        <v>86</v>
      </c>
      <c r="AX19" s="115" t="s">
        <v>87</v>
      </c>
      <c r="AY19" s="115" t="s">
        <v>77</v>
      </c>
      <c r="AZ19" s="114" t="s">
        <v>404</v>
      </c>
      <c r="BA19" s="116" t="s">
        <v>410</v>
      </c>
      <c r="BB19" s="116" t="s">
        <v>411</v>
      </c>
      <c r="BC19" s="39"/>
    </row>
    <row r="20" spans="1:55" ht="30" customHeight="1">
      <c r="A20" s="18" t="s">
        <v>1</v>
      </c>
      <c r="B20" s="20">
        <f t="shared" si="2"/>
        <v>30000</v>
      </c>
      <c r="C20" s="20">
        <f t="shared" si="3"/>
        <v>30000</v>
      </c>
      <c r="D20" s="20">
        <f t="shared" si="4"/>
        <v>0</v>
      </c>
      <c r="E20" s="53">
        <f t="shared" si="1"/>
        <v>0</v>
      </c>
      <c r="F20" s="48">
        <f t="shared" si="5"/>
        <v>30000</v>
      </c>
      <c r="G20" s="38">
        <v>30000</v>
      </c>
      <c r="H20" s="41">
        <v>43564</v>
      </c>
      <c r="I20" s="44">
        <v>6305324790</v>
      </c>
      <c r="J20" s="56" t="s">
        <v>423</v>
      </c>
      <c r="K20" s="48"/>
      <c r="L20" s="38"/>
      <c r="M20" s="38"/>
      <c r="N20" s="38"/>
      <c r="O20" s="38"/>
      <c r="P20" s="40"/>
      <c r="Q20" s="90" t="s">
        <v>424</v>
      </c>
      <c r="R20" s="90" t="s">
        <v>75</v>
      </c>
      <c r="S20" s="90" t="s">
        <v>404</v>
      </c>
      <c r="T20" s="90" t="s">
        <v>76</v>
      </c>
      <c r="U20" s="91">
        <v>30000</v>
      </c>
      <c r="V20" s="92">
        <v>30000</v>
      </c>
      <c r="W20" s="90" t="s">
        <v>406</v>
      </c>
      <c r="X20" s="93" t="s">
        <v>406</v>
      </c>
      <c r="Y20" s="94" t="s">
        <v>406</v>
      </c>
      <c r="Z20" s="90" t="s">
        <v>77</v>
      </c>
      <c r="AA20" s="90" t="s">
        <v>1</v>
      </c>
      <c r="AB20" s="95" t="s">
        <v>425</v>
      </c>
      <c r="AC20" s="90">
        <v>2019</v>
      </c>
      <c r="AD20" s="90" t="s">
        <v>77</v>
      </c>
      <c r="AE20" s="96" t="s">
        <v>77</v>
      </c>
      <c r="AF20" s="90" t="s">
        <v>424</v>
      </c>
      <c r="AG20" s="90">
        <v>1</v>
      </c>
      <c r="AH20" s="97" t="s">
        <v>78</v>
      </c>
      <c r="AI20" s="90" t="s">
        <v>426</v>
      </c>
      <c r="AJ20" s="97">
        <v>5200075112</v>
      </c>
      <c r="AK20" s="90" t="s">
        <v>77</v>
      </c>
      <c r="AL20" s="98" t="s">
        <v>410</v>
      </c>
      <c r="AM20" s="98" t="s">
        <v>411</v>
      </c>
      <c r="AN20" s="95" t="s">
        <v>80</v>
      </c>
      <c r="AO20" s="96" t="s">
        <v>81</v>
      </c>
      <c r="AP20" s="96" t="s">
        <v>82</v>
      </c>
      <c r="AQ20" s="96" t="s">
        <v>77</v>
      </c>
      <c r="AR20" s="96" t="s">
        <v>77</v>
      </c>
      <c r="AS20" s="96" t="s">
        <v>83</v>
      </c>
      <c r="AT20" s="95" t="s">
        <v>84</v>
      </c>
      <c r="AU20" s="96" t="s">
        <v>75</v>
      </c>
      <c r="AV20" s="96" t="s">
        <v>85</v>
      </c>
      <c r="AW20" s="96" t="s">
        <v>86</v>
      </c>
      <c r="AX20" s="96" t="s">
        <v>87</v>
      </c>
      <c r="AY20" s="39"/>
      <c r="AZ20" s="39"/>
      <c r="BA20" s="39"/>
      <c r="BB20" s="39"/>
      <c r="BC20" s="39"/>
    </row>
    <row r="21" spans="1:55" ht="30" customHeight="1">
      <c r="A21" s="18" t="s">
        <v>7</v>
      </c>
      <c r="B21" s="20">
        <f t="shared" si="2"/>
        <v>76948.33</v>
      </c>
      <c r="C21" s="20">
        <f t="shared" si="3"/>
        <v>77261.44</v>
      </c>
      <c r="D21" s="20">
        <f t="shared" si="4"/>
        <v>313.1100000000006</v>
      </c>
      <c r="E21" s="53">
        <v>0</v>
      </c>
      <c r="F21" s="48">
        <f t="shared" si="5"/>
        <v>76948.33</v>
      </c>
      <c r="G21" s="38">
        <v>77261.44</v>
      </c>
      <c r="H21" s="41">
        <v>43496</v>
      </c>
      <c r="I21" s="44">
        <v>6305099992</v>
      </c>
      <c r="J21" s="56" t="s">
        <v>402</v>
      </c>
      <c r="K21" s="48"/>
      <c r="L21" s="38"/>
      <c r="M21" s="38"/>
      <c r="N21" s="38"/>
      <c r="O21" s="38"/>
      <c r="P21" s="40"/>
      <c r="Q21" s="90" t="s">
        <v>403</v>
      </c>
      <c r="R21" s="90" t="s">
        <v>75</v>
      </c>
      <c r="S21" s="90" t="s">
        <v>404</v>
      </c>
      <c r="T21" s="90" t="s">
        <v>405</v>
      </c>
      <c r="U21" s="91">
        <v>75948</v>
      </c>
      <c r="V21" s="92">
        <v>76948.33</v>
      </c>
      <c r="W21" s="90" t="s">
        <v>406</v>
      </c>
      <c r="X21" s="93" t="s">
        <v>406</v>
      </c>
      <c r="Y21" s="94" t="s">
        <v>406</v>
      </c>
      <c r="Z21" s="90" t="s">
        <v>77</v>
      </c>
      <c r="AA21" s="90" t="s">
        <v>407</v>
      </c>
      <c r="AB21" s="95" t="s">
        <v>408</v>
      </c>
      <c r="AC21" s="90">
        <v>2019</v>
      </c>
      <c r="AD21" s="90" t="s">
        <v>77</v>
      </c>
      <c r="AE21" s="96" t="s">
        <v>77</v>
      </c>
      <c r="AF21" s="90" t="s">
        <v>403</v>
      </c>
      <c r="AG21" s="90">
        <v>1</v>
      </c>
      <c r="AH21" s="97" t="s">
        <v>78</v>
      </c>
      <c r="AI21" s="90" t="s">
        <v>409</v>
      </c>
      <c r="AJ21" s="97">
        <v>5200070134</v>
      </c>
      <c r="AK21" s="90" t="s">
        <v>77</v>
      </c>
      <c r="AL21" s="98" t="s">
        <v>410</v>
      </c>
      <c r="AM21" s="98" t="s">
        <v>411</v>
      </c>
      <c r="AN21" s="95" t="s">
        <v>80</v>
      </c>
      <c r="AO21" s="96" t="s">
        <v>81</v>
      </c>
      <c r="AP21" s="96" t="s">
        <v>82</v>
      </c>
      <c r="AQ21" s="96" t="s">
        <v>77</v>
      </c>
      <c r="AR21" s="96" t="s">
        <v>77</v>
      </c>
      <c r="AS21" s="96" t="s">
        <v>83</v>
      </c>
      <c r="AT21" s="95" t="s">
        <v>84</v>
      </c>
      <c r="AU21" s="96" t="s">
        <v>75</v>
      </c>
      <c r="AV21" s="96" t="s">
        <v>85</v>
      </c>
      <c r="AW21" s="96" t="s">
        <v>86</v>
      </c>
      <c r="AX21" s="96" t="s">
        <v>87</v>
      </c>
      <c r="AY21" s="39"/>
      <c r="AZ21" s="39"/>
      <c r="BA21" s="39"/>
      <c r="BB21" s="39"/>
      <c r="BC21" s="39"/>
    </row>
    <row r="22" spans="1:55" ht="30" customHeight="1">
      <c r="A22" s="18" t="s">
        <v>7</v>
      </c>
      <c r="B22" s="20">
        <f t="shared" si="2"/>
        <v>157160.28</v>
      </c>
      <c r="C22" s="20">
        <f t="shared" si="3"/>
        <v>156059.05</v>
      </c>
      <c r="D22" s="20">
        <f t="shared" si="4"/>
        <v>-1101.2300000000105</v>
      </c>
      <c r="E22" s="53">
        <v>0</v>
      </c>
      <c r="F22" s="48">
        <f t="shared" si="5"/>
        <v>157160.28</v>
      </c>
      <c r="G22" s="38">
        <v>156059.05</v>
      </c>
      <c r="H22" s="41">
        <v>43818</v>
      </c>
      <c r="I22" s="44">
        <v>6306197704</v>
      </c>
      <c r="J22" s="56">
        <v>2400267162</v>
      </c>
      <c r="K22" s="48"/>
      <c r="L22" s="38"/>
      <c r="M22" s="38"/>
      <c r="N22" s="38"/>
      <c r="O22" s="38"/>
      <c r="P22" s="40"/>
      <c r="Q22" s="90" t="s">
        <v>464</v>
      </c>
      <c r="R22" s="111" t="s">
        <v>85</v>
      </c>
      <c r="S22" s="90" t="s">
        <v>404</v>
      </c>
      <c r="T22" s="90" t="s">
        <v>405</v>
      </c>
      <c r="U22" s="112">
        <v>155903</v>
      </c>
      <c r="V22" s="92">
        <v>157160.28</v>
      </c>
      <c r="W22" s="90" t="s">
        <v>406</v>
      </c>
      <c r="X22" s="93" t="s">
        <v>406</v>
      </c>
      <c r="Y22" s="94" t="s">
        <v>406</v>
      </c>
      <c r="Z22" s="90" t="s">
        <v>77</v>
      </c>
      <c r="AA22" s="113" t="s">
        <v>407</v>
      </c>
      <c r="AB22" s="95" t="s">
        <v>408</v>
      </c>
      <c r="AC22" s="90">
        <v>2019</v>
      </c>
      <c r="AD22" s="90"/>
      <c r="AE22" s="96"/>
      <c r="AF22" s="90" t="s">
        <v>464</v>
      </c>
      <c r="AG22" s="90">
        <v>1</v>
      </c>
      <c r="AH22" s="97" t="s">
        <v>78</v>
      </c>
      <c r="AI22" s="113" t="s">
        <v>465</v>
      </c>
      <c r="AJ22" s="97">
        <v>5200089856</v>
      </c>
      <c r="AK22" s="97" t="s">
        <v>77</v>
      </c>
      <c r="AL22" s="98" t="s">
        <v>410</v>
      </c>
      <c r="AM22" s="98" t="s">
        <v>411</v>
      </c>
      <c r="AN22" s="95" t="s">
        <v>80</v>
      </c>
      <c r="AO22" s="96" t="s">
        <v>81</v>
      </c>
      <c r="AP22" s="96" t="s">
        <v>82</v>
      </c>
      <c r="AQ22" s="96"/>
      <c r="AR22" s="96"/>
      <c r="AS22" s="120" t="s">
        <v>83</v>
      </c>
      <c r="AT22" s="106" t="s">
        <v>84</v>
      </c>
      <c r="AU22" s="107" t="s">
        <v>404</v>
      </c>
      <c r="AV22" s="120" t="s">
        <v>85</v>
      </c>
      <c r="AW22" s="101" t="s">
        <v>86</v>
      </c>
      <c r="AX22" s="101" t="s">
        <v>87</v>
      </c>
      <c r="AY22" s="101" t="s">
        <v>77</v>
      </c>
      <c r="AZ22" s="107" t="s">
        <v>404</v>
      </c>
      <c r="BA22" s="98"/>
      <c r="BB22" s="98"/>
      <c r="BC22" s="122"/>
    </row>
    <row r="23" spans="1:55" ht="30" customHeight="1">
      <c r="A23" s="17" t="s">
        <v>451</v>
      </c>
      <c r="B23" s="20">
        <f t="shared" si="2"/>
        <v>1641.14</v>
      </c>
      <c r="C23" s="20">
        <f t="shared" si="3"/>
        <v>1712.33</v>
      </c>
      <c r="D23" s="20">
        <f t="shared" si="4"/>
        <v>71.18999999999983</v>
      </c>
      <c r="E23" s="53">
        <v>0</v>
      </c>
      <c r="F23" s="48">
        <f t="shared" si="5"/>
        <v>1641.14</v>
      </c>
      <c r="G23" s="38">
        <v>1712.33</v>
      </c>
      <c r="H23" s="118">
        <v>43516</v>
      </c>
      <c r="I23" s="44">
        <v>6305135715</v>
      </c>
      <c r="J23" s="56">
        <v>2400256740</v>
      </c>
      <c r="K23" s="48"/>
      <c r="L23" s="38"/>
      <c r="M23" s="38"/>
      <c r="N23" s="38"/>
      <c r="O23" s="38"/>
      <c r="P23" s="119"/>
      <c r="Q23" s="90" t="s">
        <v>452</v>
      </c>
      <c r="R23" s="111" t="s">
        <v>85</v>
      </c>
      <c r="S23" s="90" t="s">
        <v>404</v>
      </c>
      <c r="T23" s="90" t="s">
        <v>437</v>
      </c>
      <c r="U23" s="112">
        <v>1500</v>
      </c>
      <c r="V23" s="92">
        <v>1641.14</v>
      </c>
      <c r="W23" s="90" t="s">
        <v>406</v>
      </c>
      <c r="X23" s="93" t="s">
        <v>406</v>
      </c>
      <c r="Y23" s="94" t="s">
        <v>406</v>
      </c>
      <c r="Z23" s="90" t="s">
        <v>77</v>
      </c>
      <c r="AA23" s="113" t="s">
        <v>453</v>
      </c>
      <c r="AB23" s="95" t="s">
        <v>454</v>
      </c>
      <c r="AC23" s="90">
        <v>2019</v>
      </c>
      <c r="AD23" s="90">
        <v>6305135715</v>
      </c>
      <c r="AE23" s="96">
        <v>43516</v>
      </c>
      <c r="AF23" s="90" t="s">
        <v>452</v>
      </c>
      <c r="AG23" s="90">
        <v>1</v>
      </c>
      <c r="AH23" s="97" t="s">
        <v>78</v>
      </c>
      <c r="AI23" s="113" t="s">
        <v>455</v>
      </c>
      <c r="AJ23" s="97">
        <v>5200087198</v>
      </c>
      <c r="AK23" s="97" t="s">
        <v>77</v>
      </c>
      <c r="AL23" s="98" t="s">
        <v>456</v>
      </c>
      <c r="AM23" s="98" t="s">
        <v>457</v>
      </c>
      <c r="AN23" s="95" t="s">
        <v>80</v>
      </c>
      <c r="AO23" s="96" t="s">
        <v>81</v>
      </c>
      <c r="AP23" s="96" t="s">
        <v>82</v>
      </c>
      <c r="AQ23" s="96"/>
      <c r="AR23" s="96"/>
      <c r="AS23" s="120" t="s">
        <v>83</v>
      </c>
      <c r="AT23" s="106" t="s">
        <v>84</v>
      </c>
      <c r="AU23" s="107" t="s">
        <v>404</v>
      </c>
      <c r="AV23" s="120" t="s">
        <v>85</v>
      </c>
      <c r="AW23" s="101" t="s">
        <v>86</v>
      </c>
      <c r="AX23" s="101" t="s">
        <v>87</v>
      </c>
      <c r="AY23" s="115" t="s">
        <v>77</v>
      </c>
      <c r="AZ23" s="114" t="s">
        <v>404</v>
      </c>
      <c r="BA23" s="116"/>
      <c r="BB23" s="116"/>
      <c r="BC23" s="88"/>
    </row>
    <row r="24" spans="1:55" ht="39.75" customHeight="1" thickBot="1">
      <c r="A24" s="21" t="s">
        <v>12</v>
      </c>
      <c r="B24" s="46">
        <f aca="true" t="shared" si="6" ref="B24:G24">SUM(B3:B23)</f>
        <v>853726.6000000001</v>
      </c>
      <c r="C24" s="46">
        <f t="shared" si="6"/>
        <v>854163.2599999999</v>
      </c>
      <c r="D24" s="46">
        <f t="shared" si="6"/>
        <v>436.6599999999901</v>
      </c>
      <c r="E24" s="46">
        <f t="shared" si="6"/>
        <v>0</v>
      </c>
      <c r="F24" s="49">
        <f t="shared" si="6"/>
        <v>853726.6000000001</v>
      </c>
      <c r="G24" s="25">
        <f t="shared" si="6"/>
        <v>854163.2599999999</v>
      </c>
      <c r="H24" s="26"/>
      <c r="I24" s="45"/>
      <c r="J24" s="27"/>
      <c r="K24" s="55">
        <f>SUM(K3:K22)</f>
        <v>0</v>
      </c>
      <c r="L24" s="28">
        <f>SUM(L3:L22)</f>
        <v>0</v>
      </c>
      <c r="M24" s="28">
        <f>SUM(M3:M22)</f>
        <v>0</v>
      </c>
      <c r="N24" s="29">
        <f>SUM(N3:N22)</f>
        <v>0</v>
      </c>
      <c r="O24" s="29">
        <f>SUM(O3:O22)</f>
        <v>0</v>
      </c>
      <c r="P24" s="30" t="s">
        <v>56</v>
      </c>
      <c r="Q24" s="31" t="s">
        <v>57</v>
      </c>
      <c r="R24" s="32" t="s">
        <v>57</v>
      </c>
      <c r="S24" s="32" t="s">
        <v>57</v>
      </c>
      <c r="T24" s="32" t="s">
        <v>57</v>
      </c>
      <c r="U24" s="32" t="s">
        <v>57</v>
      </c>
      <c r="V24" s="32" t="s">
        <v>57</v>
      </c>
      <c r="W24" s="32" t="s">
        <v>57</v>
      </c>
      <c r="X24" s="32" t="s">
        <v>57</v>
      </c>
      <c r="Y24" s="32" t="s">
        <v>57</v>
      </c>
      <c r="Z24" s="32" t="s">
        <v>57</v>
      </c>
      <c r="AA24" s="32" t="s">
        <v>57</v>
      </c>
      <c r="AB24" s="32"/>
      <c r="AC24" s="32" t="s">
        <v>57</v>
      </c>
      <c r="AD24" s="32" t="s">
        <v>58</v>
      </c>
      <c r="AE24" s="32" t="s">
        <v>57</v>
      </c>
      <c r="AF24" s="31" t="s">
        <v>57</v>
      </c>
      <c r="AG24" s="32" t="s">
        <v>57</v>
      </c>
      <c r="AH24" s="32" t="s">
        <v>57</v>
      </c>
      <c r="AI24" s="33" t="s">
        <v>58</v>
      </c>
      <c r="AJ24" s="33" t="s">
        <v>58</v>
      </c>
      <c r="AK24" s="31" t="s">
        <v>57</v>
      </c>
      <c r="AL24" s="31" t="s">
        <v>57</v>
      </c>
      <c r="AM24" s="31" t="s">
        <v>57</v>
      </c>
      <c r="AN24" s="31" t="s">
        <v>57</v>
      </c>
      <c r="AO24" s="31" t="s">
        <v>57</v>
      </c>
      <c r="AP24" s="31" t="s">
        <v>57</v>
      </c>
      <c r="AQ24" s="31" t="s">
        <v>57</v>
      </c>
      <c r="AR24" s="31" t="s">
        <v>57</v>
      </c>
      <c r="AS24" s="34" t="s">
        <v>57</v>
      </c>
      <c r="AT24" s="35" t="s">
        <v>58</v>
      </c>
      <c r="AU24" s="34" t="s">
        <v>57</v>
      </c>
      <c r="AV24" s="34" t="s">
        <v>57</v>
      </c>
      <c r="AW24" s="34" t="s">
        <v>57</v>
      </c>
      <c r="AX24" s="34" t="s">
        <v>57</v>
      </c>
      <c r="AY24" s="34" t="s">
        <v>57</v>
      </c>
      <c r="AZ24" s="34" t="s">
        <v>57</v>
      </c>
      <c r="BA24" s="34" t="s">
        <v>57</v>
      </c>
      <c r="BB24" s="34" t="s">
        <v>57</v>
      </c>
      <c r="BC24" s="36" t="s">
        <v>57</v>
      </c>
    </row>
    <row r="25" ht="15">
      <c r="E25" s="37"/>
    </row>
    <row r="26" spans="1:11" ht="19.5" customHeight="1">
      <c r="A26" s="87" t="s">
        <v>401</v>
      </c>
      <c r="B26" s="3"/>
      <c r="C26" s="3"/>
      <c r="D26" s="3"/>
      <c r="E26" s="50"/>
      <c r="J26" s="86" t="s">
        <v>393</v>
      </c>
      <c r="K26" s="64">
        <f>+G24-K24</f>
        <v>854163.2599999999</v>
      </c>
    </row>
    <row r="27" ht="12.75">
      <c r="B27" s="3"/>
    </row>
    <row r="30" ht="12.75">
      <c r="C30" s="108"/>
    </row>
  </sheetData>
  <sheetProtection/>
  <mergeCells count="2">
    <mergeCell ref="A1:D1"/>
    <mergeCell ref="A5:A7"/>
  </mergeCells>
  <printOptions horizontalCentered="1"/>
  <pageMargins left="0" right="0" top="0.3937007874015748" bottom="0.35433070866141736" header="0.2362204724409449" footer="0.5118110236220472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6.7109375" style="0" customWidth="1"/>
    <col min="3" max="8" width="18.7109375" style="0" customWidth="1"/>
  </cols>
  <sheetData>
    <row r="2" spans="2:8" ht="15.75" hidden="1">
      <c r="B2" s="125"/>
      <c r="C2" s="126" t="s">
        <v>65</v>
      </c>
      <c r="D2" s="127"/>
      <c r="E2" s="127"/>
      <c r="F2" s="127"/>
      <c r="G2" s="127"/>
      <c r="H2" s="128"/>
    </row>
    <row r="3" spans="2:8" ht="47.25">
      <c r="B3" s="126" t="s">
        <v>45</v>
      </c>
      <c r="C3" s="130" t="s">
        <v>64</v>
      </c>
      <c r="D3" s="131" t="s">
        <v>66</v>
      </c>
      <c r="E3" s="131" t="s">
        <v>68</v>
      </c>
      <c r="F3" s="131" t="s">
        <v>67</v>
      </c>
      <c r="G3" s="131" t="s">
        <v>74</v>
      </c>
      <c r="H3" s="132" t="s">
        <v>69</v>
      </c>
    </row>
    <row r="4" spans="2:8" ht="15.75">
      <c r="B4" s="125" t="s">
        <v>83</v>
      </c>
      <c r="C4" s="133">
        <v>853726.6</v>
      </c>
      <c r="D4" s="134">
        <v>436.6599999999901</v>
      </c>
      <c r="E4" s="134">
        <v>854163.26</v>
      </c>
      <c r="F4" s="134">
        <v>0</v>
      </c>
      <c r="G4" s="134">
        <v>853726.6</v>
      </c>
      <c r="H4" s="135"/>
    </row>
    <row r="5" spans="2:8" ht="15.75">
      <c r="B5" s="129" t="s">
        <v>63</v>
      </c>
      <c r="C5" s="136">
        <v>853726.6</v>
      </c>
      <c r="D5" s="137">
        <v>436.6599999999901</v>
      </c>
      <c r="E5" s="137">
        <v>854163.26</v>
      </c>
      <c r="F5" s="137">
        <v>0</v>
      </c>
      <c r="G5" s="137">
        <v>853726.6</v>
      </c>
      <c r="H5" s="138"/>
    </row>
    <row r="7" ht="15.75">
      <c r="B7" s="8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58">
      <selection activeCell="E99" sqref="E99"/>
    </sheetView>
  </sheetViews>
  <sheetFormatPr defaultColWidth="9.140625" defaultRowHeight="12.75"/>
  <cols>
    <col min="1" max="1" width="24.421875" style="0" bestFit="1" customWidth="1"/>
    <col min="2" max="4" width="14.28125" style="0" customWidth="1"/>
    <col min="5" max="15" width="14.28125" style="0" bestFit="1" customWidth="1"/>
    <col min="16" max="16" width="11.7109375" style="0" customWidth="1"/>
  </cols>
  <sheetData>
    <row r="1" spans="1:2" ht="12.75">
      <c r="A1" s="63" t="s">
        <v>29</v>
      </c>
      <c r="B1" t="s">
        <v>383</v>
      </c>
    </row>
    <row r="2" spans="1:2" ht="12.75">
      <c r="A2" s="63" t="s">
        <v>97</v>
      </c>
      <c r="B2" t="s">
        <v>383</v>
      </c>
    </row>
    <row r="4" spans="1:2" ht="12.75">
      <c r="A4" s="63" t="s">
        <v>382</v>
      </c>
      <c r="B4" s="63" t="s">
        <v>95</v>
      </c>
    </row>
    <row r="5" spans="1:16" ht="12.75">
      <c r="A5" s="63" t="s">
        <v>91</v>
      </c>
      <c r="B5" t="s">
        <v>225</v>
      </c>
      <c r="C5" t="s">
        <v>108</v>
      </c>
      <c r="D5" t="s">
        <v>127</v>
      </c>
      <c r="E5" t="s">
        <v>171</v>
      </c>
      <c r="F5" t="s">
        <v>346</v>
      </c>
      <c r="G5" t="s">
        <v>370</v>
      </c>
      <c r="H5" t="s">
        <v>365</v>
      </c>
      <c r="I5" t="s">
        <v>113</v>
      </c>
      <c r="J5" t="s">
        <v>124</v>
      </c>
      <c r="K5" t="s">
        <v>168</v>
      </c>
      <c r="L5" t="s">
        <v>337</v>
      </c>
      <c r="M5" t="s">
        <v>376</v>
      </c>
      <c r="N5" t="s">
        <v>232</v>
      </c>
      <c r="O5" t="s">
        <v>380</v>
      </c>
      <c r="P5" t="s">
        <v>63</v>
      </c>
    </row>
    <row r="6" spans="1:16" ht="12.75">
      <c r="A6" t="s">
        <v>372</v>
      </c>
      <c r="B6" s="62">
        <v>-1269.63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>
        <v>0</v>
      </c>
      <c r="N6" s="62"/>
      <c r="O6" s="62">
        <v>1269.63</v>
      </c>
      <c r="P6" s="62">
        <v>0</v>
      </c>
    </row>
    <row r="7" spans="1:16" ht="12.75">
      <c r="A7" t="s">
        <v>363</v>
      </c>
      <c r="B7" s="62"/>
      <c r="C7" s="62"/>
      <c r="D7" s="62"/>
      <c r="E7" s="62"/>
      <c r="F7" s="62"/>
      <c r="G7" s="62">
        <v>-607584</v>
      </c>
      <c r="H7" s="62">
        <v>607584</v>
      </c>
      <c r="I7" s="62"/>
      <c r="J7" s="62"/>
      <c r="K7" s="62"/>
      <c r="L7" s="62"/>
      <c r="M7" s="62"/>
      <c r="N7" s="62"/>
      <c r="O7" s="62"/>
      <c r="P7" s="62">
        <v>0</v>
      </c>
    </row>
    <row r="8" spans="1:16" ht="12.75">
      <c r="A8" t="s">
        <v>360</v>
      </c>
      <c r="B8" s="62">
        <v>57.02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>
        <v>-57.02</v>
      </c>
      <c r="O8" s="62"/>
      <c r="P8" s="62">
        <v>0</v>
      </c>
    </row>
    <row r="9" spans="1:16" ht="12.75">
      <c r="A9" t="s">
        <v>358</v>
      </c>
      <c r="B9" s="62">
        <v>-0.55</v>
      </c>
      <c r="C9" s="62"/>
      <c r="D9" s="62"/>
      <c r="E9" s="62"/>
      <c r="F9" s="62">
        <v>0.55</v>
      </c>
      <c r="G9" s="62"/>
      <c r="H9" s="62"/>
      <c r="I9" s="62"/>
      <c r="J9" s="62"/>
      <c r="K9" s="62"/>
      <c r="L9" s="62"/>
      <c r="M9" s="62"/>
      <c r="N9" s="62"/>
      <c r="O9" s="62"/>
      <c r="P9" s="62">
        <v>0</v>
      </c>
    </row>
    <row r="10" spans="1:16" ht="12.75">
      <c r="A10" t="s">
        <v>356</v>
      </c>
      <c r="B10" s="62">
        <v>133.25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>
        <v>-133.25</v>
      </c>
      <c r="O10" s="62"/>
      <c r="P10" s="62">
        <v>0</v>
      </c>
    </row>
    <row r="11" spans="1:16" ht="12.75">
      <c r="A11" t="s">
        <v>354</v>
      </c>
      <c r="B11" s="62">
        <v>-890.63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>
        <v>890.63</v>
      </c>
      <c r="O11" s="62"/>
      <c r="P11" s="62">
        <v>0</v>
      </c>
    </row>
    <row r="12" spans="1:16" ht="12.75">
      <c r="A12" t="s">
        <v>352</v>
      </c>
      <c r="B12" s="62">
        <v>-12.52</v>
      </c>
      <c r="C12" s="62"/>
      <c r="D12" s="62"/>
      <c r="E12" s="62"/>
      <c r="F12" s="62">
        <v>12.52</v>
      </c>
      <c r="G12" s="62"/>
      <c r="H12" s="62"/>
      <c r="I12" s="62"/>
      <c r="J12" s="62"/>
      <c r="K12" s="62"/>
      <c r="L12" s="62"/>
      <c r="M12" s="62"/>
      <c r="N12" s="62"/>
      <c r="O12" s="62"/>
      <c r="P12" s="62">
        <v>0</v>
      </c>
    </row>
    <row r="13" spans="1:16" ht="12.75">
      <c r="A13" t="s">
        <v>345</v>
      </c>
      <c r="B13" s="62">
        <v>-1.14</v>
      </c>
      <c r="C13" s="62"/>
      <c r="D13" s="62"/>
      <c r="E13" s="62"/>
      <c r="F13" s="62">
        <v>1.14</v>
      </c>
      <c r="G13" s="62"/>
      <c r="H13" s="62"/>
      <c r="I13" s="62"/>
      <c r="J13" s="62"/>
      <c r="K13" s="62"/>
      <c r="L13" s="62"/>
      <c r="M13" s="62"/>
      <c r="N13" s="62"/>
      <c r="O13" s="62"/>
      <c r="P13" s="62">
        <v>0</v>
      </c>
    </row>
    <row r="14" spans="1:16" ht="12.75">
      <c r="A14" t="s">
        <v>335</v>
      </c>
      <c r="B14" s="62"/>
      <c r="C14" s="62">
        <v>-2500</v>
      </c>
      <c r="D14" s="62"/>
      <c r="E14" s="62"/>
      <c r="F14" s="62"/>
      <c r="G14" s="62"/>
      <c r="H14" s="62"/>
      <c r="I14" s="62"/>
      <c r="J14" s="62"/>
      <c r="K14" s="62"/>
      <c r="L14" s="62">
        <v>2500</v>
      </c>
      <c r="M14" s="62"/>
      <c r="N14" s="62"/>
      <c r="O14" s="62"/>
      <c r="P14" s="62">
        <v>0</v>
      </c>
    </row>
    <row r="15" spans="1:16" ht="12.75">
      <c r="A15" t="s">
        <v>331</v>
      </c>
      <c r="B15" s="62">
        <v>145397.86</v>
      </c>
      <c r="C15" s="62"/>
      <c r="D15" s="62">
        <v>-143781.45</v>
      </c>
      <c r="E15" s="62"/>
      <c r="F15" s="62"/>
      <c r="G15" s="62"/>
      <c r="H15" s="62"/>
      <c r="I15" s="62"/>
      <c r="J15" s="62"/>
      <c r="K15" s="62"/>
      <c r="L15" s="62"/>
      <c r="M15" s="62"/>
      <c r="N15" s="62">
        <v>-1616.41</v>
      </c>
      <c r="O15" s="62"/>
      <c r="P15" s="62">
        <v>-2.5693225325085223E-11</v>
      </c>
    </row>
    <row r="16" spans="1:16" ht="12.75">
      <c r="A16" t="s">
        <v>328</v>
      </c>
      <c r="B16" s="62">
        <v>30000</v>
      </c>
      <c r="C16" s="62">
        <v>-30000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>
        <v>0</v>
      </c>
    </row>
    <row r="17" spans="1:16" ht="12.75">
      <c r="A17" t="s">
        <v>325</v>
      </c>
      <c r="B17" s="62">
        <v>2500</v>
      </c>
      <c r="C17" s="62">
        <v>-2500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0</v>
      </c>
    </row>
    <row r="18" spans="1:16" ht="12.75">
      <c r="A18" t="s">
        <v>323</v>
      </c>
      <c r="B18" s="62">
        <v>25000</v>
      </c>
      <c r="C18" s="62">
        <v>-25000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>
        <v>0</v>
      </c>
    </row>
    <row r="19" spans="1:16" ht="12.75">
      <c r="A19" t="s">
        <v>321</v>
      </c>
      <c r="B19" s="62">
        <v>30000</v>
      </c>
      <c r="C19" s="62">
        <v>-30000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>
        <v>0</v>
      </c>
    </row>
    <row r="20" spans="1:16" ht="12.75">
      <c r="A20" t="s">
        <v>319</v>
      </c>
      <c r="B20" s="62">
        <v>10000</v>
      </c>
      <c r="C20" s="62">
        <v>-10000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>
        <v>0</v>
      </c>
    </row>
    <row r="21" spans="1:16" ht="12.75">
      <c r="A21" t="s">
        <v>317</v>
      </c>
      <c r="B21" s="62">
        <v>222965.44</v>
      </c>
      <c r="C21" s="62">
        <v>-222965.44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>
        <v>0</v>
      </c>
    </row>
    <row r="22" spans="1:16" ht="12.75">
      <c r="A22" t="s">
        <v>314</v>
      </c>
      <c r="B22" s="62">
        <v>75000</v>
      </c>
      <c r="C22" s="62">
        <v>-75000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>
        <v>0</v>
      </c>
    </row>
    <row r="23" spans="1:16" ht="12.75">
      <c r="A23" t="s">
        <v>311</v>
      </c>
      <c r="B23" s="62">
        <v>38910.51</v>
      </c>
      <c r="C23" s="62">
        <v>-40160.64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>
        <v>1250.13</v>
      </c>
      <c r="O23" s="62"/>
      <c r="P23" s="62">
        <v>2.7284841053187847E-12</v>
      </c>
    </row>
    <row r="24" spans="1:16" ht="12.75">
      <c r="A24" t="s">
        <v>308</v>
      </c>
      <c r="B24" s="62">
        <v>16759.78</v>
      </c>
      <c r="C24" s="62">
        <v>-16759.78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>
        <v>0</v>
      </c>
    </row>
    <row r="25" spans="1:16" ht="12.75">
      <c r="A25" t="s">
        <v>305</v>
      </c>
      <c r="B25" s="62">
        <v>2500</v>
      </c>
      <c r="C25" s="62">
        <v>-2500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>
        <v>0</v>
      </c>
    </row>
    <row r="26" spans="1:16" ht="12.75">
      <c r="A26" t="s">
        <v>303</v>
      </c>
      <c r="B26" s="62">
        <v>38043.48</v>
      </c>
      <c r="C26" s="62">
        <v>-38845.73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>
        <v>802.25</v>
      </c>
      <c r="O26" s="62"/>
      <c r="P26" s="62">
        <v>0</v>
      </c>
    </row>
    <row r="27" spans="1:16" ht="12.75">
      <c r="A27" t="s">
        <v>300</v>
      </c>
      <c r="B27" s="62">
        <v>101010.1</v>
      </c>
      <c r="C27" s="62">
        <v>-97323.6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>
        <v>-3686.5</v>
      </c>
      <c r="O27" s="62"/>
      <c r="P27" s="62">
        <v>0</v>
      </c>
    </row>
    <row r="28" spans="1:16" ht="12.75">
      <c r="A28" t="s">
        <v>296</v>
      </c>
      <c r="B28" s="62">
        <v>5256.1</v>
      </c>
      <c r="C28" s="62"/>
      <c r="D28" s="62"/>
      <c r="E28" s="62">
        <v>-5307.86</v>
      </c>
      <c r="F28" s="62"/>
      <c r="G28" s="62"/>
      <c r="H28" s="62"/>
      <c r="I28" s="62"/>
      <c r="J28" s="62"/>
      <c r="K28" s="62"/>
      <c r="L28" s="62"/>
      <c r="M28" s="62"/>
      <c r="N28" s="62">
        <v>51.760000000000005</v>
      </c>
      <c r="O28" s="62"/>
      <c r="P28" s="62">
        <v>6.963318810448982E-13</v>
      </c>
    </row>
    <row r="29" spans="1:16" ht="12.75">
      <c r="A29" t="s">
        <v>293</v>
      </c>
      <c r="B29" s="62">
        <v>25000</v>
      </c>
      <c r="C29" s="62">
        <v>-25000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>
        <v>0</v>
      </c>
    </row>
    <row r="30" spans="1:16" ht="12.75">
      <c r="A30" t="s">
        <v>291</v>
      </c>
      <c r="B30" s="62">
        <v>218767.19</v>
      </c>
      <c r="C30" s="62"/>
      <c r="D30" s="62">
        <v>-191187.45</v>
      </c>
      <c r="E30" s="62"/>
      <c r="F30" s="62"/>
      <c r="G30" s="62"/>
      <c r="H30" s="62"/>
      <c r="I30" s="62"/>
      <c r="J30" s="62"/>
      <c r="K30" s="62"/>
      <c r="L30" s="62"/>
      <c r="M30" s="62"/>
      <c r="N30" s="62">
        <v>-27579.74</v>
      </c>
      <c r="O30" s="62"/>
      <c r="P30" s="62">
        <v>-1.0913936421275139E-11</v>
      </c>
    </row>
    <row r="31" spans="1:16" ht="12.75">
      <c r="A31" t="s">
        <v>288</v>
      </c>
      <c r="B31" s="62">
        <v>-218767.19</v>
      </c>
      <c r="C31" s="62"/>
      <c r="D31" s="62">
        <v>191187.45</v>
      </c>
      <c r="E31" s="62"/>
      <c r="F31" s="62"/>
      <c r="G31" s="62"/>
      <c r="H31" s="62"/>
      <c r="I31" s="62"/>
      <c r="J31" s="62"/>
      <c r="K31" s="62"/>
      <c r="L31" s="62"/>
      <c r="M31" s="62"/>
      <c r="N31" s="62">
        <v>27579.74</v>
      </c>
      <c r="O31" s="62"/>
      <c r="P31" s="62">
        <v>1.0913936421275139E-11</v>
      </c>
    </row>
    <row r="32" spans="1:16" ht="12.75">
      <c r="A32" t="s">
        <v>286</v>
      </c>
      <c r="B32" s="62">
        <v>117596.45</v>
      </c>
      <c r="C32" s="62"/>
      <c r="D32" s="62">
        <v>-117824.77</v>
      </c>
      <c r="E32" s="62"/>
      <c r="F32" s="62"/>
      <c r="G32" s="62"/>
      <c r="H32" s="62"/>
      <c r="I32" s="62"/>
      <c r="J32" s="62"/>
      <c r="K32" s="62"/>
      <c r="L32" s="62"/>
      <c r="M32" s="62"/>
      <c r="N32" s="62">
        <v>228.32</v>
      </c>
      <c r="O32" s="62"/>
      <c r="P32" s="62">
        <v>-6.991740519879386E-12</v>
      </c>
    </row>
    <row r="33" spans="1:16" ht="12.75">
      <c r="A33" t="s">
        <v>284</v>
      </c>
      <c r="B33" s="62">
        <v>-117596.45</v>
      </c>
      <c r="C33" s="62"/>
      <c r="D33" s="62">
        <v>117824.77</v>
      </c>
      <c r="E33" s="62"/>
      <c r="F33" s="62"/>
      <c r="G33" s="62"/>
      <c r="H33" s="62"/>
      <c r="I33" s="62"/>
      <c r="J33" s="62"/>
      <c r="K33" s="62"/>
      <c r="L33" s="62"/>
      <c r="M33" s="62"/>
      <c r="N33" s="62">
        <v>-228.32</v>
      </c>
      <c r="O33" s="62"/>
      <c r="P33" s="62">
        <v>6.991740519879386E-12</v>
      </c>
    </row>
    <row r="34" spans="1:16" ht="12.75">
      <c r="A34" t="s">
        <v>281</v>
      </c>
      <c r="B34" s="62">
        <v>119881.65</v>
      </c>
      <c r="C34" s="62"/>
      <c r="D34" s="62">
        <v>-117824.77</v>
      </c>
      <c r="E34" s="62"/>
      <c r="F34" s="62"/>
      <c r="G34" s="62"/>
      <c r="H34" s="62"/>
      <c r="I34" s="62"/>
      <c r="J34" s="62"/>
      <c r="K34" s="62"/>
      <c r="L34" s="62"/>
      <c r="M34" s="62"/>
      <c r="N34" s="62">
        <v>-2056.88</v>
      </c>
      <c r="O34" s="62"/>
      <c r="P34" s="62">
        <v>-1.000444171950221E-11</v>
      </c>
    </row>
    <row r="35" spans="1:16" ht="12.75">
      <c r="A35" t="s">
        <v>277</v>
      </c>
      <c r="B35" s="62">
        <v>74435.69</v>
      </c>
      <c r="C35" s="62"/>
      <c r="D35" s="62">
        <v>-73362.68000000001</v>
      </c>
      <c r="E35" s="62"/>
      <c r="F35" s="62"/>
      <c r="G35" s="62"/>
      <c r="H35" s="62"/>
      <c r="I35" s="62"/>
      <c r="J35" s="62"/>
      <c r="K35" s="62"/>
      <c r="L35" s="62"/>
      <c r="M35" s="62"/>
      <c r="N35" s="62">
        <v>-1073.0100000000002</v>
      </c>
      <c r="O35" s="62"/>
      <c r="P35" s="62">
        <v>-5.4569682106375694E-12</v>
      </c>
    </row>
    <row r="36" spans="1:16" ht="12.75">
      <c r="A36" t="s">
        <v>273</v>
      </c>
      <c r="B36" s="62">
        <v>3564.37</v>
      </c>
      <c r="C36" s="62">
        <v>-3698.22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>
        <v>133.85</v>
      </c>
      <c r="O36" s="62"/>
      <c r="P36" s="62">
        <v>8.526512829121202E-14</v>
      </c>
    </row>
    <row r="37" spans="1:16" ht="12.75">
      <c r="A37" t="s">
        <v>270</v>
      </c>
      <c r="B37" s="62">
        <v>75000</v>
      </c>
      <c r="C37" s="62">
        <v>-75000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>
        <v>0</v>
      </c>
    </row>
    <row r="38" spans="1:16" ht="12.75">
      <c r="A38" t="s">
        <v>267</v>
      </c>
      <c r="B38" s="62">
        <v>223964.17</v>
      </c>
      <c r="C38" s="62">
        <v>-223964.17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>
        <v>0</v>
      </c>
    </row>
    <row r="39" spans="1:16" ht="12.75">
      <c r="A39" t="s">
        <v>264</v>
      </c>
      <c r="B39" s="62">
        <v>6327.85</v>
      </c>
      <c r="C39" s="62">
        <v>-6327.85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>
        <v>0</v>
      </c>
    </row>
    <row r="40" spans="1:16" ht="12.75">
      <c r="A40" t="s">
        <v>261</v>
      </c>
      <c r="B40" s="62">
        <v>16797.31</v>
      </c>
      <c r="C40" s="62">
        <v>-16797.31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>
        <v>0</v>
      </c>
    </row>
    <row r="41" spans="1:16" ht="12.75">
      <c r="A41" t="s">
        <v>259</v>
      </c>
      <c r="B41" s="62">
        <v>10000</v>
      </c>
      <c r="C41" s="62">
        <v>-10000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>
        <v>0</v>
      </c>
    </row>
    <row r="42" spans="1:16" ht="12.75">
      <c r="A42" t="s">
        <v>257</v>
      </c>
      <c r="B42" s="62">
        <v>-10000</v>
      </c>
      <c r="C42" s="62">
        <v>10000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>
        <v>0</v>
      </c>
    </row>
    <row r="43" spans="1:16" ht="12.75">
      <c r="A43" t="s">
        <v>254</v>
      </c>
      <c r="B43" s="62">
        <v>10000</v>
      </c>
      <c r="C43" s="62">
        <v>-10000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>
        <v>0</v>
      </c>
    </row>
    <row r="44" spans="1:16" ht="12.75">
      <c r="A44" t="s">
        <v>250</v>
      </c>
      <c r="B44" s="62">
        <v>25000</v>
      </c>
      <c r="C44" s="62">
        <v>-25000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>
        <v>0</v>
      </c>
    </row>
    <row r="45" spans="1:16" ht="12.75">
      <c r="A45" t="s">
        <v>247</v>
      </c>
      <c r="B45" s="62">
        <v>41273.58</v>
      </c>
      <c r="C45" s="62">
        <v>-39193.73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>
        <v>-2079.85</v>
      </c>
      <c r="O45" s="62"/>
      <c r="P45" s="62">
        <v>-1.3642420526593924E-12</v>
      </c>
    </row>
    <row r="46" spans="1:16" ht="12.75">
      <c r="A46" t="s">
        <v>244</v>
      </c>
      <c r="B46" s="62">
        <v>17688.68</v>
      </c>
      <c r="C46" s="62">
        <v>-17421.6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>
        <v>-267.08</v>
      </c>
      <c r="O46" s="62"/>
      <c r="P46" s="62">
        <v>1.7621459846850485E-12</v>
      </c>
    </row>
    <row r="47" spans="1:16" ht="12.75">
      <c r="A47" t="s">
        <v>241</v>
      </c>
      <c r="B47" s="62">
        <v>5924.17</v>
      </c>
      <c r="C47" s="62">
        <v>-5924.17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>
        <v>0</v>
      </c>
    </row>
    <row r="48" spans="1:16" ht="12.75">
      <c r="A48" t="s">
        <v>237</v>
      </c>
      <c r="B48" s="62">
        <v>152887.16</v>
      </c>
      <c r="C48" s="62"/>
      <c r="D48" s="62">
        <v>-151285.93</v>
      </c>
      <c r="E48" s="62"/>
      <c r="F48" s="62"/>
      <c r="G48" s="62"/>
      <c r="H48" s="62"/>
      <c r="I48" s="62"/>
      <c r="J48" s="62"/>
      <c r="K48" s="62"/>
      <c r="L48" s="62"/>
      <c r="M48" s="62"/>
      <c r="N48" s="62">
        <v>-1601.23</v>
      </c>
      <c r="O48" s="62"/>
      <c r="P48" s="62">
        <v>1.0459189070388675E-11</v>
      </c>
    </row>
    <row r="49" spans="1:16" ht="12.75">
      <c r="A49" t="s">
        <v>234</v>
      </c>
      <c r="B49" s="62">
        <v>2500</v>
      </c>
      <c r="C49" s="62">
        <v>-2500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>
        <v>0</v>
      </c>
    </row>
    <row r="50" spans="1:16" ht="12.75">
      <c r="A50" t="s">
        <v>229</v>
      </c>
      <c r="B50" s="62">
        <v>9826.18</v>
      </c>
      <c r="C50" s="62">
        <v>-9946.02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>
        <v>119.84</v>
      </c>
      <c r="O50" s="62"/>
      <c r="P50" s="62">
        <v>-1.4210854715202004E-13</v>
      </c>
    </row>
    <row r="51" spans="1:16" ht="12.75">
      <c r="A51" t="s">
        <v>88</v>
      </c>
      <c r="B51" s="62">
        <v>2500</v>
      </c>
      <c r="C51" s="62">
        <v>-2500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0</v>
      </c>
    </row>
    <row r="52" spans="1:16" ht="12.75">
      <c r="A52" t="s">
        <v>221</v>
      </c>
      <c r="B52" s="62"/>
      <c r="C52" s="62">
        <v>0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>
        <v>0</v>
      </c>
    </row>
    <row r="53" spans="1:16" ht="12.75">
      <c r="A53" t="s">
        <v>218</v>
      </c>
      <c r="B53" s="62"/>
      <c r="C53" s="62">
        <v>2500</v>
      </c>
      <c r="D53" s="62"/>
      <c r="E53" s="62"/>
      <c r="F53" s="62"/>
      <c r="G53" s="62"/>
      <c r="H53" s="62"/>
      <c r="I53" s="62">
        <v>-2500</v>
      </c>
      <c r="J53" s="62"/>
      <c r="K53" s="62"/>
      <c r="L53" s="62"/>
      <c r="M53" s="62"/>
      <c r="N53" s="62"/>
      <c r="O53" s="62"/>
      <c r="P53" s="62">
        <v>0</v>
      </c>
    </row>
    <row r="54" spans="1:16" ht="12.75">
      <c r="A54" t="s">
        <v>215</v>
      </c>
      <c r="B54" s="62"/>
      <c r="C54" s="62">
        <v>30000</v>
      </c>
      <c r="D54" s="62"/>
      <c r="E54" s="62"/>
      <c r="F54" s="62"/>
      <c r="G54" s="62"/>
      <c r="H54" s="62"/>
      <c r="I54" s="62">
        <v>-30000</v>
      </c>
      <c r="J54" s="62"/>
      <c r="K54" s="62"/>
      <c r="L54" s="62"/>
      <c r="M54" s="62"/>
      <c r="N54" s="62"/>
      <c r="O54" s="62"/>
      <c r="P54" s="62">
        <v>0</v>
      </c>
    </row>
    <row r="55" spans="1:16" ht="12.75">
      <c r="A55" t="s">
        <v>212</v>
      </c>
      <c r="B55" s="62"/>
      <c r="C55" s="62"/>
      <c r="D55" s="62">
        <v>143781.45</v>
      </c>
      <c r="E55" s="62"/>
      <c r="F55" s="62"/>
      <c r="G55" s="62"/>
      <c r="H55" s="62"/>
      <c r="I55" s="62"/>
      <c r="J55" s="62">
        <v>-143781.45</v>
      </c>
      <c r="K55" s="62"/>
      <c r="L55" s="62"/>
      <c r="M55" s="62"/>
      <c r="N55" s="62"/>
      <c r="O55" s="62"/>
      <c r="P55" s="62">
        <v>0</v>
      </c>
    </row>
    <row r="56" spans="1:16" ht="12.75">
      <c r="A56" t="s">
        <v>208</v>
      </c>
      <c r="B56" s="62"/>
      <c r="C56" s="62">
        <v>25000</v>
      </c>
      <c r="D56" s="62"/>
      <c r="E56" s="62"/>
      <c r="F56" s="62"/>
      <c r="G56" s="62"/>
      <c r="H56" s="62"/>
      <c r="I56" s="62">
        <v>-25000</v>
      </c>
      <c r="J56" s="62"/>
      <c r="K56" s="62"/>
      <c r="L56" s="62"/>
      <c r="M56" s="62"/>
      <c r="N56" s="62"/>
      <c r="O56" s="62"/>
      <c r="P56" s="62">
        <v>0</v>
      </c>
    </row>
    <row r="57" spans="1:16" ht="12.75">
      <c r="A57" t="s">
        <v>205</v>
      </c>
      <c r="B57" s="62"/>
      <c r="C57" s="62">
        <v>30000</v>
      </c>
      <c r="D57" s="62"/>
      <c r="E57" s="62"/>
      <c r="F57" s="62"/>
      <c r="G57" s="62"/>
      <c r="H57" s="62"/>
      <c r="I57" s="62">
        <v>-30000</v>
      </c>
      <c r="J57" s="62"/>
      <c r="K57" s="62"/>
      <c r="L57" s="62"/>
      <c r="M57" s="62"/>
      <c r="N57" s="62"/>
      <c r="O57" s="62"/>
      <c r="P57" s="62">
        <v>0</v>
      </c>
    </row>
    <row r="58" spans="1:16" ht="12.75">
      <c r="A58" t="s">
        <v>202</v>
      </c>
      <c r="B58" s="62"/>
      <c r="C58" s="62">
        <v>10000</v>
      </c>
      <c r="D58" s="62"/>
      <c r="E58" s="62"/>
      <c r="F58" s="62"/>
      <c r="G58" s="62"/>
      <c r="H58" s="62"/>
      <c r="I58" s="62">
        <v>-10000</v>
      </c>
      <c r="J58" s="62"/>
      <c r="K58" s="62"/>
      <c r="L58" s="62"/>
      <c r="M58" s="62"/>
      <c r="N58" s="62"/>
      <c r="O58" s="62"/>
      <c r="P58" s="62">
        <v>0</v>
      </c>
    </row>
    <row r="59" spans="1:16" ht="12.75">
      <c r="A59" t="s">
        <v>198</v>
      </c>
      <c r="B59" s="62"/>
      <c r="C59" s="62">
        <v>222965.44</v>
      </c>
      <c r="D59" s="62"/>
      <c r="E59" s="62"/>
      <c r="F59" s="62"/>
      <c r="G59" s="62"/>
      <c r="H59" s="62"/>
      <c r="I59" s="62">
        <v>-222965.44</v>
      </c>
      <c r="J59" s="62"/>
      <c r="K59" s="62"/>
      <c r="L59" s="62"/>
      <c r="M59" s="62"/>
      <c r="N59" s="62"/>
      <c r="O59" s="62"/>
      <c r="P59" s="62">
        <v>0</v>
      </c>
    </row>
    <row r="60" spans="1:16" ht="12.75">
      <c r="A60" t="s">
        <v>195</v>
      </c>
      <c r="B60" s="62"/>
      <c r="C60" s="62">
        <v>75000</v>
      </c>
      <c r="D60" s="62"/>
      <c r="E60" s="62"/>
      <c r="F60" s="62"/>
      <c r="G60" s="62"/>
      <c r="H60" s="62"/>
      <c r="I60" s="62">
        <v>-75000</v>
      </c>
      <c r="J60" s="62"/>
      <c r="K60" s="62"/>
      <c r="L60" s="62"/>
      <c r="M60" s="62"/>
      <c r="N60" s="62"/>
      <c r="O60" s="62"/>
      <c r="P60" s="62">
        <v>0</v>
      </c>
    </row>
    <row r="61" spans="1:16" ht="12.75">
      <c r="A61" t="s">
        <v>192</v>
      </c>
      <c r="B61" s="62"/>
      <c r="C61" s="62">
        <v>40160.64</v>
      </c>
      <c r="D61" s="62"/>
      <c r="E61" s="62"/>
      <c r="F61" s="62"/>
      <c r="G61" s="62"/>
      <c r="H61" s="62"/>
      <c r="I61" s="62">
        <v>-40160.64</v>
      </c>
      <c r="J61" s="62"/>
      <c r="K61" s="62"/>
      <c r="L61" s="62"/>
      <c r="M61" s="62"/>
      <c r="N61" s="62"/>
      <c r="O61" s="62"/>
      <c r="P61" s="62">
        <v>0</v>
      </c>
    </row>
    <row r="62" spans="1:16" ht="12.75">
      <c r="A62" t="s">
        <v>188</v>
      </c>
      <c r="B62" s="62"/>
      <c r="C62" s="62">
        <v>16759.78</v>
      </c>
      <c r="D62" s="62"/>
      <c r="E62" s="62"/>
      <c r="F62" s="62"/>
      <c r="G62" s="62"/>
      <c r="H62" s="62"/>
      <c r="I62" s="62">
        <v>-16759.78</v>
      </c>
      <c r="J62" s="62"/>
      <c r="K62" s="62"/>
      <c r="L62" s="62"/>
      <c r="M62" s="62"/>
      <c r="N62" s="62"/>
      <c r="O62" s="62"/>
      <c r="P62" s="62">
        <v>0</v>
      </c>
    </row>
    <row r="63" spans="1:16" ht="12.75">
      <c r="A63" t="s">
        <v>185</v>
      </c>
      <c r="B63" s="62"/>
      <c r="C63" s="62">
        <v>38845.73</v>
      </c>
      <c r="D63" s="62"/>
      <c r="E63" s="62"/>
      <c r="F63" s="62"/>
      <c r="G63" s="62"/>
      <c r="H63" s="62"/>
      <c r="I63" s="62">
        <v>-38845.73</v>
      </c>
      <c r="J63" s="62"/>
      <c r="K63" s="62"/>
      <c r="L63" s="62"/>
      <c r="M63" s="62"/>
      <c r="N63" s="62"/>
      <c r="O63" s="62"/>
      <c r="P63" s="62">
        <v>0</v>
      </c>
    </row>
    <row r="64" spans="1:16" ht="12.75">
      <c r="A64" t="s">
        <v>182</v>
      </c>
      <c r="B64" s="62"/>
      <c r="C64" s="62">
        <v>2500</v>
      </c>
      <c r="D64" s="62"/>
      <c r="E64" s="62"/>
      <c r="F64" s="62"/>
      <c r="G64" s="62"/>
      <c r="H64" s="62"/>
      <c r="I64" s="62">
        <v>-2500</v>
      </c>
      <c r="J64" s="62"/>
      <c r="K64" s="62"/>
      <c r="L64" s="62"/>
      <c r="M64" s="62"/>
      <c r="N64" s="62"/>
      <c r="O64" s="62"/>
      <c r="P64" s="62">
        <v>0</v>
      </c>
    </row>
    <row r="65" spans="1:16" ht="12.75">
      <c r="A65" t="s">
        <v>178</v>
      </c>
      <c r="B65" s="62"/>
      <c r="C65" s="62">
        <v>97323.6</v>
      </c>
      <c r="D65" s="62"/>
      <c r="E65" s="62"/>
      <c r="F65" s="62"/>
      <c r="G65" s="62"/>
      <c r="H65" s="62"/>
      <c r="I65" s="62">
        <v>-97323.6</v>
      </c>
      <c r="J65" s="62"/>
      <c r="K65" s="62"/>
      <c r="L65" s="62"/>
      <c r="M65" s="62"/>
      <c r="N65" s="62"/>
      <c r="O65" s="62"/>
      <c r="P65" s="62">
        <v>0</v>
      </c>
    </row>
    <row r="66" spans="1:16" ht="12.75">
      <c r="A66" t="s">
        <v>175</v>
      </c>
      <c r="B66" s="62"/>
      <c r="C66" s="62"/>
      <c r="D66" s="62">
        <v>191187.45</v>
      </c>
      <c r="E66" s="62"/>
      <c r="F66" s="62"/>
      <c r="G66" s="62"/>
      <c r="H66" s="62"/>
      <c r="I66" s="62"/>
      <c r="J66" s="62">
        <v>-191187.45</v>
      </c>
      <c r="K66" s="62"/>
      <c r="L66" s="62"/>
      <c r="M66" s="62"/>
      <c r="N66" s="62"/>
      <c r="O66" s="62"/>
      <c r="P66" s="62">
        <v>0</v>
      </c>
    </row>
    <row r="67" spans="1:16" ht="12.75">
      <c r="A67" t="s">
        <v>172</v>
      </c>
      <c r="B67" s="62"/>
      <c r="C67" s="62">
        <v>2500</v>
      </c>
      <c r="D67" s="62"/>
      <c r="E67" s="62"/>
      <c r="F67" s="62"/>
      <c r="G67" s="62"/>
      <c r="H67" s="62"/>
      <c r="I67" s="62">
        <v>-2500</v>
      </c>
      <c r="J67" s="62"/>
      <c r="K67" s="62"/>
      <c r="L67" s="62"/>
      <c r="M67" s="62"/>
      <c r="N67" s="62"/>
      <c r="O67" s="62"/>
      <c r="P67" s="62">
        <v>0</v>
      </c>
    </row>
    <row r="68" spans="1:16" ht="12.75">
      <c r="A68" t="s">
        <v>167</v>
      </c>
      <c r="B68" s="62"/>
      <c r="C68" s="62"/>
      <c r="D68" s="62"/>
      <c r="E68" s="62">
        <v>5307.86</v>
      </c>
      <c r="F68" s="62"/>
      <c r="G68" s="62"/>
      <c r="H68" s="62"/>
      <c r="I68" s="62"/>
      <c r="J68" s="62"/>
      <c r="K68" s="62">
        <v>-5307.86</v>
      </c>
      <c r="L68" s="62"/>
      <c r="M68" s="62"/>
      <c r="N68" s="62"/>
      <c r="O68" s="62"/>
      <c r="P68" s="62">
        <v>0</v>
      </c>
    </row>
    <row r="69" spans="1:16" ht="12.75">
      <c r="A69" t="s">
        <v>163</v>
      </c>
      <c r="B69" s="62"/>
      <c r="C69" s="62">
        <v>25000</v>
      </c>
      <c r="D69" s="62"/>
      <c r="E69" s="62"/>
      <c r="F69" s="62"/>
      <c r="G69" s="62"/>
      <c r="H69" s="62"/>
      <c r="I69" s="62">
        <v>-25000</v>
      </c>
      <c r="J69" s="62"/>
      <c r="K69" s="62"/>
      <c r="L69" s="62"/>
      <c r="M69" s="62"/>
      <c r="N69" s="62"/>
      <c r="O69" s="62"/>
      <c r="P69" s="62">
        <v>0</v>
      </c>
    </row>
    <row r="70" spans="1:16" ht="12.75">
      <c r="A70" t="s">
        <v>160</v>
      </c>
      <c r="B70" s="62"/>
      <c r="C70" s="62">
        <v>10000</v>
      </c>
      <c r="D70" s="62"/>
      <c r="E70" s="62"/>
      <c r="F70" s="62"/>
      <c r="G70" s="62"/>
      <c r="H70" s="62"/>
      <c r="I70" s="62">
        <v>-10000</v>
      </c>
      <c r="J70" s="62"/>
      <c r="K70" s="62"/>
      <c r="L70" s="62"/>
      <c r="M70" s="62"/>
      <c r="N70" s="62"/>
      <c r="O70" s="62"/>
      <c r="P70" s="62">
        <v>0</v>
      </c>
    </row>
    <row r="71" spans="1:16" ht="12.75">
      <c r="A71" t="s">
        <v>157</v>
      </c>
      <c r="B71" s="62"/>
      <c r="C71" s="62">
        <v>3698.22</v>
      </c>
      <c r="D71" s="62"/>
      <c r="E71" s="62"/>
      <c r="F71" s="62"/>
      <c r="G71" s="62"/>
      <c r="H71" s="62"/>
      <c r="I71" s="62">
        <v>-3698.22</v>
      </c>
      <c r="J71" s="62"/>
      <c r="K71" s="62"/>
      <c r="L71" s="62"/>
      <c r="M71" s="62"/>
      <c r="N71" s="62"/>
      <c r="O71" s="62"/>
      <c r="P71" s="62">
        <v>0</v>
      </c>
    </row>
    <row r="72" spans="1:16" ht="12.75">
      <c r="A72" t="s">
        <v>153</v>
      </c>
      <c r="B72" s="62"/>
      <c r="C72" s="62">
        <v>75000</v>
      </c>
      <c r="D72" s="62"/>
      <c r="E72" s="62"/>
      <c r="F72" s="62"/>
      <c r="G72" s="62"/>
      <c r="H72" s="62"/>
      <c r="I72" s="62">
        <v>-75000</v>
      </c>
      <c r="J72" s="62"/>
      <c r="K72" s="62"/>
      <c r="L72" s="62"/>
      <c r="M72" s="62"/>
      <c r="N72" s="62"/>
      <c r="O72" s="62"/>
      <c r="P72" s="62">
        <v>0</v>
      </c>
    </row>
    <row r="73" spans="1:16" ht="12.75">
      <c r="A73" t="s">
        <v>149</v>
      </c>
      <c r="B73" s="62"/>
      <c r="C73" s="62">
        <v>223964.17</v>
      </c>
      <c r="D73" s="62"/>
      <c r="E73" s="62"/>
      <c r="F73" s="62"/>
      <c r="G73" s="62"/>
      <c r="H73" s="62"/>
      <c r="I73" s="62">
        <v>-223964.17</v>
      </c>
      <c r="J73" s="62"/>
      <c r="K73" s="62"/>
      <c r="L73" s="62"/>
      <c r="M73" s="62"/>
      <c r="N73" s="62"/>
      <c r="O73" s="62"/>
      <c r="P73" s="62">
        <v>0</v>
      </c>
    </row>
    <row r="74" spans="1:16" ht="12.75">
      <c r="A74" t="s">
        <v>146</v>
      </c>
      <c r="B74" s="62"/>
      <c r="C74" s="62">
        <v>6327.85</v>
      </c>
      <c r="D74" s="62"/>
      <c r="E74" s="62"/>
      <c r="F74" s="62"/>
      <c r="G74" s="62"/>
      <c r="H74" s="62"/>
      <c r="I74" s="62">
        <v>-6327.85</v>
      </c>
      <c r="J74" s="62"/>
      <c r="K74" s="62"/>
      <c r="L74" s="62"/>
      <c r="M74" s="62"/>
      <c r="N74" s="62"/>
      <c r="O74" s="62"/>
      <c r="P74" s="62">
        <v>0</v>
      </c>
    </row>
    <row r="75" spans="1:16" ht="12.75">
      <c r="A75" t="s">
        <v>143</v>
      </c>
      <c r="B75" s="62"/>
      <c r="C75" s="62">
        <v>16797.31</v>
      </c>
      <c r="D75" s="62"/>
      <c r="E75" s="62"/>
      <c r="F75" s="62"/>
      <c r="G75" s="62"/>
      <c r="H75" s="62"/>
      <c r="I75" s="62">
        <v>-16797.31</v>
      </c>
      <c r="J75" s="62"/>
      <c r="K75" s="62"/>
      <c r="L75" s="62"/>
      <c r="M75" s="62"/>
      <c r="N75" s="62"/>
      <c r="O75" s="62"/>
      <c r="P75" s="62">
        <v>0</v>
      </c>
    </row>
    <row r="76" spans="1:16" ht="12.75">
      <c r="A76" t="s">
        <v>140</v>
      </c>
      <c r="B76" s="62"/>
      <c r="C76" s="62">
        <v>39193.73</v>
      </c>
      <c r="D76" s="62"/>
      <c r="E76" s="62"/>
      <c r="F76" s="62"/>
      <c r="G76" s="62"/>
      <c r="H76" s="62"/>
      <c r="I76" s="62">
        <v>-39193.73</v>
      </c>
      <c r="J76" s="62"/>
      <c r="K76" s="62"/>
      <c r="L76" s="62"/>
      <c r="M76" s="62"/>
      <c r="N76" s="62"/>
      <c r="O76" s="62"/>
      <c r="P76" s="62">
        <v>0</v>
      </c>
    </row>
    <row r="77" spans="1:16" ht="12.75">
      <c r="A77" t="s">
        <v>136</v>
      </c>
      <c r="B77" s="62"/>
      <c r="C77" s="62">
        <v>25000</v>
      </c>
      <c r="D77" s="62"/>
      <c r="E77" s="62"/>
      <c r="F77" s="62"/>
      <c r="G77" s="62"/>
      <c r="H77" s="62"/>
      <c r="I77" s="62">
        <v>-25000</v>
      </c>
      <c r="J77" s="62"/>
      <c r="K77" s="62"/>
      <c r="L77" s="62"/>
      <c r="M77" s="62"/>
      <c r="N77" s="62"/>
      <c r="O77" s="62"/>
      <c r="P77" s="62">
        <v>0</v>
      </c>
    </row>
    <row r="78" spans="1:16" ht="12.75">
      <c r="A78" t="s">
        <v>132</v>
      </c>
      <c r="B78" s="62"/>
      <c r="C78" s="62">
        <v>17421.6</v>
      </c>
      <c r="D78" s="62"/>
      <c r="E78" s="62"/>
      <c r="F78" s="62"/>
      <c r="G78" s="62"/>
      <c r="H78" s="62"/>
      <c r="I78" s="62">
        <v>-17421.6</v>
      </c>
      <c r="J78" s="62"/>
      <c r="K78" s="62"/>
      <c r="L78" s="62"/>
      <c r="M78" s="62"/>
      <c r="N78" s="62"/>
      <c r="O78" s="62"/>
      <c r="P78" s="62">
        <v>0</v>
      </c>
    </row>
    <row r="79" spans="1:16" ht="12.75">
      <c r="A79" t="s">
        <v>128</v>
      </c>
      <c r="B79" s="62"/>
      <c r="C79" s="62">
        <v>5924.17</v>
      </c>
      <c r="D79" s="62"/>
      <c r="E79" s="62"/>
      <c r="F79" s="62"/>
      <c r="G79" s="62"/>
      <c r="H79" s="62"/>
      <c r="I79" s="62">
        <v>-5924.17</v>
      </c>
      <c r="J79" s="62"/>
      <c r="K79" s="62"/>
      <c r="L79" s="62"/>
      <c r="M79" s="62"/>
      <c r="N79" s="62"/>
      <c r="O79" s="62"/>
      <c r="P79" s="62">
        <v>0</v>
      </c>
    </row>
    <row r="80" spans="1:16" ht="12.75">
      <c r="A80" t="s">
        <v>123</v>
      </c>
      <c r="B80" s="62"/>
      <c r="C80" s="62"/>
      <c r="D80" s="62">
        <v>151285.93</v>
      </c>
      <c r="E80" s="62"/>
      <c r="F80" s="62"/>
      <c r="G80" s="62"/>
      <c r="H80" s="62"/>
      <c r="I80" s="62"/>
      <c r="J80" s="62">
        <v>-151285.93</v>
      </c>
      <c r="K80" s="62"/>
      <c r="L80" s="62"/>
      <c r="M80" s="62"/>
      <c r="N80" s="62"/>
      <c r="O80" s="62"/>
      <c r="P80" s="62">
        <v>0</v>
      </c>
    </row>
    <row r="81" spans="1:16" ht="12.75">
      <c r="A81" t="s">
        <v>120</v>
      </c>
      <c r="B81" s="62"/>
      <c r="C81" s="62">
        <v>2500</v>
      </c>
      <c r="D81" s="62"/>
      <c r="E81" s="62"/>
      <c r="F81" s="62"/>
      <c r="G81" s="62"/>
      <c r="H81" s="62"/>
      <c r="I81" s="62">
        <v>-2500</v>
      </c>
      <c r="J81" s="62"/>
      <c r="K81" s="62"/>
      <c r="L81" s="62"/>
      <c r="M81" s="62"/>
      <c r="N81" s="62"/>
      <c r="O81" s="62"/>
      <c r="P81" s="62">
        <v>0</v>
      </c>
    </row>
    <row r="82" spans="1:16" ht="12.75">
      <c r="A82" t="s">
        <v>117</v>
      </c>
      <c r="B82" s="62"/>
      <c r="C82" s="62">
        <v>9946.02</v>
      </c>
      <c r="D82" s="62"/>
      <c r="E82" s="62"/>
      <c r="F82" s="62"/>
      <c r="G82" s="62"/>
      <c r="H82" s="62"/>
      <c r="I82" s="62">
        <v>-9946.02</v>
      </c>
      <c r="J82" s="62"/>
      <c r="K82" s="62"/>
      <c r="L82" s="62"/>
      <c r="M82" s="62"/>
      <c r="N82" s="62"/>
      <c r="O82" s="62"/>
      <c r="P82" s="62">
        <v>0</v>
      </c>
    </row>
    <row r="83" spans="1:16" ht="12.75">
      <c r="A83" t="s">
        <v>106</v>
      </c>
      <c r="B83" s="62"/>
      <c r="C83" s="62">
        <v>2500</v>
      </c>
      <c r="D83" s="62"/>
      <c r="E83" s="62"/>
      <c r="F83" s="62"/>
      <c r="G83" s="62"/>
      <c r="H83" s="62"/>
      <c r="I83" s="62">
        <v>-2500</v>
      </c>
      <c r="J83" s="62"/>
      <c r="K83" s="62"/>
      <c r="L83" s="62"/>
      <c r="M83" s="62"/>
      <c r="N83" s="62"/>
      <c r="O83" s="62"/>
      <c r="P83" s="62">
        <v>0</v>
      </c>
    </row>
    <row r="84" spans="1:16" ht="12.75">
      <c r="A84" t="s">
        <v>63</v>
      </c>
      <c r="B84" s="62">
        <v>1553929.8800000001</v>
      </c>
      <c r="C84" s="62">
        <v>-7.457856554538012E-11</v>
      </c>
      <c r="D84" s="62">
        <v>0</v>
      </c>
      <c r="E84" s="62">
        <v>0</v>
      </c>
      <c r="F84" s="85">
        <v>14.21</v>
      </c>
      <c r="G84" s="62">
        <v>-607584</v>
      </c>
      <c r="H84" s="62">
        <v>607584</v>
      </c>
      <c r="I84" s="62">
        <v>-1056828.26</v>
      </c>
      <c r="J84" s="62">
        <v>-486254.83</v>
      </c>
      <c r="K84" s="62">
        <v>-5307.86</v>
      </c>
      <c r="L84" s="62">
        <v>2500</v>
      </c>
      <c r="M84" s="62">
        <v>0</v>
      </c>
      <c r="N84" s="62">
        <v>-9322.769999999999</v>
      </c>
      <c r="O84" s="85">
        <v>1269.63</v>
      </c>
      <c r="P84" s="62">
        <v>-2.6929569685307797E-11</v>
      </c>
    </row>
    <row r="88" spans="1:9" ht="12.75">
      <c r="A88" s="65" t="s">
        <v>384</v>
      </c>
      <c r="B88" s="66">
        <v>2164259.22</v>
      </c>
      <c r="C88" s="67"/>
      <c r="E88" s="75"/>
      <c r="F88" s="76"/>
      <c r="G88" s="76"/>
      <c r="H88" s="77" t="s">
        <v>391</v>
      </c>
      <c r="I88" s="66">
        <v>1545890.95</v>
      </c>
    </row>
    <row r="89" spans="1:9" ht="12.75">
      <c r="A89" s="68" t="s">
        <v>385</v>
      </c>
      <c r="B89" s="69">
        <v>609045.5</v>
      </c>
      <c r="C89" s="67"/>
      <c r="E89" s="78"/>
      <c r="F89" s="79"/>
      <c r="G89" s="79"/>
      <c r="H89" s="80" t="s">
        <v>392</v>
      </c>
      <c r="I89" s="69">
        <f>+GETPIVOTDATA("Local currency",$A$4,"G/L Account","61201010")+GETPIVOTDATA("Local currency",$A$4,"G/L Account","61201210")+GETPIVOTDATA("Local currency",$A$4,"G/L Account","61201410")+GETPIVOTDATA("Local currency",$A$4,"G/L Account","61291030")</f>
        <v>-1545890.9500000002</v>
      </c>
    </row>
    <row r="90" spans="1:9" ht="12.75">
      <c r="A90" s="70"/>
      <c r="B90" s="69">
        <f>+B88-B89</f>
        <v>1555213.7200000002</v>
      </c>
      <c r="C90" s="67"/>
      <c r="E90" s="81"/>
      <c r="F90" s="82"/>
      <c r="G90" s="82"/>
      <c r="H90" s="83" t="s">
        <v>387</v>
      </c>
      <c r="I90" s="84">
        <f>+I88+I89</f>
        <v>0</v>
      </c>
    </row>
    <row r="91" spans="1:3" ht="12.75">
      <c r="A91" s="71" t="s">
        <v>386</v>
      </c>
      <c r="B91" s="69">
        <f>+GETPIVOTDATA("Local currency",$A$4,"G/L Account","11701010")</f>
        <v>1553929.8800000001</v>
      </c>
      <c r="C91" s="67"/>
    </row>
    <row r="92" spans="1:3" ht="12.75">
      <c r="A92" s="72" t="s">
        <v>387</v>
      </c>
      <c r="B92" s="73">
        <f>+B90-B91</f>
        <v>1283.8400000000838</v>
      </c>
      <c r="C92" s="74" t="s">
        <v>388</v>
      </c>
    </row>
    <row r="93" spans="2:3" ht="12.75">
      <c r="B93" s="67"/>
      <c r="C93" s="67"/>
    </row>
    <row r="94" spans="2:3" ht="12.75">
      <c r="B94" s="67">
        <v>1269.63</v>
      </c>
      <c r="C94" s="74" t="s">
        <v>389</v>
      </c>
    </row>
    <row r="95" spans="2:3" ht="12.75">
      <c r="B95" s="67">
        <f>+B92-B94</f>
        <v>14.21000000008371</v>
      </c>
      <c r="C95" s="74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" width="10.421875" style="0" bestFit="1" customWidth="1"/>
    <col min="3" max="3" width="7.28125" style="0" bestFit="1" customWidth="1"/>
    <col min="4" max="4" width="11.00390625" style="0" bestFit="1" customWidth="1"/>
    <col min="5" max="5" width="61.8515625" style="0" bestFit="1" customWidth="1"/>
    <col min="6" max="6" width="11.7109375" style="0" bestFit="1" customWidth="1"/>
    <col min="7" max="7" width="13.28125" style="0" bestFit="1" customWidth="1"/>
    <col min="8" max="8" width="11.421875" style="0" bestFit="1" customWidth="1"/>
    <col min="9" max="9" width="16.57421875" style="0" bestFit="1" customWidth="1"/>
    <col min="10" max="10" width="17.8515625" style="0" bestFit="1" customWidth="1"/>
    <col min="11" max="11" width="16.421875" style="0" bestFit="1" customWidth="1"/>
    <col min="12" max="12" width="10.140625" style="0" bestFit="1" customWidth="1"/>
    <col min="13" max="13" width="5.7109375" style="0" bestFit="1" customWidth="1"/>
    <col min="14" max="14" width="10.140625" style="0" bestFit="1" customWidth="1"/>
    <col min="15" max="15" width="8.8515625" style="0" bestFit="1" customWidth="1"/>
    <col min="16" max="16" width="8.421875" style="0" bestFit="1" customWidth="1"/>
    <col min="17" max="17" width="8.7109375" style="0" bestFit="1" customWidth="1"/>
  </cols>
  <sheetData>
    <row r="1" spans="1:17" ht="38.25">
      <c r="A1" s="57" t="s">
        <v>89</v>
      </c>
      <c r="B1" s="57" t="s">
        <v>29</v>
      </c>
      <c r="C1" s="58" t="s">
        <v>90</v>
      </c>
      <c r="D1" s="58" t="s">
        <v>91</v>
      </c>
      <c r="E1" s="57" t="s">
        <v>92</v>
      </c>
      <c r="F1" s="57" t="s">
        <v>93</v>
      </c>
      <c r="G1" s="57" t="s">
        <v>94</v>
      </c>
      <c r="H1" s="57" t="s">
        <v>95</v>
      </c>
      <c r="I1" s="57" t="s">
        <v>96</v>
      </c>
      <c r="J1" s="57" t="s">
        <v>41</v>
      </c>
      <c r="K1" s="57" t="s">
        <v>97</v>
      </c>
      <c r="L1" s="57" t="s">
        <v>98</v>
      </c>
      <c r="M1" s="58" t="s">
        <v>99</v>
      </c>
      <c r="N1" s="58" t="s">
        <v>100</v>
      </c>
      <c r="O1" s="58" t="s">
        <v>101</v>
      </c>
      <c r="P1" s="57" t="s">
        <v>21</v>
      </c>
      <c r="Q1" s="58" t="s">
        <v>102</v>
      </c>
    </row>
    <row r="2" spans="1:17" ht="12.75">
      <c r="A2" s="59" t="s">
        <v>103</v>
      </c>
      <c r="B2" s="59" t="s">
        <v>104</v>
      </c>
      <c r="C2" s="59" t="s">
        <v>105</v>
      </c>
      <c r="D2" s="59" t="s">
        <v>106</v>
      </c>
      <c r="E2" s="59" t="s">
        <v>107</v>
      </c>
      <c r="F2" s="60">
        <v>43122</v>
      </c>
      <c r="G2" s="61">
        <v>2500</v>
      </c>
      <c r="H2" s="59" t="s">
        <v>108</v>
      </c>
      <c r="I2" s="59" t="s">
        <v>109</v>
      </c>
      <c r="J2" s="59" t="s">
        <v>81</v>
      </c>
      <c r="K2" s="59" t="s">
        <v>79</v>
      </c>
      <c r="L2" s="60">
        <v>43153</v>
      </c>
      <c r="M2" s="59" t="s">
        <v>110</v>
      </c>
      <c r="N2" s="61">
        <v>2500</v>
      </c>
      <c r="O2" s="59" t="s">
        <v>111</v>
      </c>
      <c r="P2" s="59" t="s">
        <v>76</v>
      </c>
      <c r="Q2" s="59" t="s">
        <v>112</v>
      </c>
    </row>
    <row r="3" spans="1:17" ht="12.75">
      <c r="A3" s="59" t="s">
        <v>103</v>
      </c>
      <c r="B3" s="59" t="s">
        <v>104</v>
      </c>
      <c r="C3" s="59" t="s">
        <v>105</v>
      </c>
      <c r="D3" s="59" t="s">
        <v>106</v>
      </c>
      <c r="E3" s="59" t="s">
        <v>107</v>
      </c>
      <c r="F3" s="60">
        <v>43122</v>
      </c>
      <c r="G3" s="61">
        <v>-2500</v>
      </c>
      <c r="H3" s="59" t="s">
        <v>113</v>
      </c>
      <c r="I3" s="59" t="s">
        <v>109</v>
      </c>
      <c r="J3" s="59" t="s">
        <v>81</v>
      </c>
      <c r="K3" s="59" t="s">
        <v>79</v>
      </c>
      <c r="L3" s="60">
        <v>43153</v>
      </c>
      <c r="M3" s="59" t="s">
        <v>114</v>
      </c>
      <c r="N3" s="61">
        <v>-2500</v>
      </c>
      <c r="O3" s="59" t="s">
        <v>111</v>
      </c>
      <c r="P3" s="59" t="s">
        <v>76</v>
      </c>
      <c r="Q3" s="59" t="s">
        <v>112</v>
      </c>
    </row>
    <row r="4" spans="1:17" ht="12.75">
      <c r="A4" s="59" t="s">
        <v>103</v>
      </c>
      <c r="B4" s="59" t="s">
        <v>115</v>
      </c>
      <c r="C4" s="59" t="s">
        <v>116</v>
      </c>
      <c r="D4" s="59" t="s">
        <v>117</v>
      </c>
      <c r="E4" s="59" t="s">
        <v>107</v>
      </c>
      <c r="F4" s="60">
        <v>43070</v>
      </c>
      <c r="G4" s="61">
        <v>9946.02</v>
      </c>
      <c r="H4" s="59" t="s">
        <v>108</v>
      </c>
      <c r="I4" s="59" t="s">
        <v>118</v>
      </c>
      <c r="J4" s="59" t="s">
        <v>81</v>
      </c>
      <c r="K4" s="59" t="s">
        <v>119</v>
      </c>
      <c r="L4" s="60">
        <v>43131</v>
      </c>
      <c r="M4" s="59" t="s">
        <v>110</v>
      </c>
      <c r="N4" s="61">
        <v>9786.88</v>
      </c>
      <c r="O4" s="59" t="s">
        <v>111</v>
      </c>
      <c r="P4" s="59" t="s">
        <v>76</v>
      </c>
      <c r="Q4" s="59" t="s">
        <v>112</v>
      </c>
    </row>
    <row r="5" spans="1:17" ht="12.75">
      <c r="A5" s="59" t="s">
        <v>103</v>
      </c>
      <c r="B5" s="59" t="s">
        <v>115</v>
      </c>
      <c r="C5" s="59" t="s">
        <v>116</v>
      </c>
      <c r="D5" s="59" t="s">
        <v>117</v>
      </c>
      <c r="E5" s="59" t="s">
        <v>107</v>
      </c>
      <c r="F5" s="60">
        <v>43070</v>
      </c>
      <c r="G5" s="61">
        <v>-9946.02</v>
      </c>
      <c r="H5" s="59" t="s">
        <v>113</v>
      </c>
      <c r="I5" s="59" t="s">
        <v>118</v>
      </c>
      <c r="J5" s="59" t="s">
        <v>81</v>
      </c>
      <c r="K5" s="59" t="s">
        <v>119</v>
      </c>
      <c r="L5" s="60">
        <v>43131</v>
      </c>
      <c r="M5" s="59" t="s">
        <v>114</v>
      </c>
      <c r="N5" s="61">
        <v>-9786.88</v>
      </c>
      <c r="O5" s="59" t="s">
        <v>111</v>
      </c>
      <c r="P5" s="59" t="s">
        <v>76</v>
      </c>
      <c r="Q5" s="59" t="s">
        <v>112</v>
      </c>
    </row>
    <row r="6" spans="1:17" ht="12.75">
      <c r="A6" s="59" t="s">
        <v>103</v>
      </c>
      <c r="B6" s="59" t="s">
        <v>115</v>
      </c>
      <c r="C6" s="59" t="s">
        <v>116</v>
      </c>
      <c r="D6" s="59" t="s">
        <v>120</v>
      </c>
      <c r="E6" s="59" t="s">
        <v>107</v>
      </c>
      <c r="F6" s="60">
        <v>43091</v>
      </c>
      <c r="G6" s="61">
        <v>2500</v>
      </c>
      <c r="H6" s="59" t="s">
        <v>108</v>
      </c>
      <c r="I6" s="59" t="s">
        <v>121</v>
      </c>
      <c r="J6" s="59" t="s">
        <v>81</v>
      </c>
      <c r="K6" s="59" t="s">
        <v>122</v>
      </c>
      <c r="L6" s="60">
        <v>43120</v>
      </c>
      <c r="M6" s="59" t="s">
        <v>110</v>
      </c>
      <c r="N6" s="61">
        <v>2500</v>
      </c>
      <c r="O6" s="59" t="s">
        <v>111</v>
      </c>
      <c r="P6" s="59" t="s">
        <v>76</v>
      </c>
      <c r="Q6" s="59" t="s">
        <v>112</v>
      </c>
    </row>
    <row r="7" spans="1:17" ht="12.75">
      <c r="A7" s="59" t="s">
        <v>103</v>
      </c>
      <c r="B7" s="59" t="s">
        <v>115</v>
      </c>
      <c r="C7" s="59" t="s">
        <v>116</v>
      </c>
      <c r="D7" s="59" t="s">
        <v>120</v>
      </c>
      <c r="E7" s="59" t="s">
        <v>107</v>
      </c>
      <c r="F7" s="60">
        <v>43091</v>
      </c>
      <c r="G7" s="61">
        <v>-2500</v>
      </c>
      <c r="H7" s="59" t="s">
        <v>113</v>
      </c>
      <c r="I7" s="59" t="s">
        <v>121</v>
      </c>
      <c r="J7" s="59" t="s">
        <v>81</v>
      </c>
      <c r="K7" s="59" t="s">
        <v>122</v>
      </c>
      <c r="L7" s="60">
        <v>43120</v>
      </c>
      <c r="M7" s="59" t="s">
        <v>114</v>
      </c>
      <c r="N7" s="61">
        <v>-2500</v>
      </c>
      <c r="O7" s="59" t="s">
        <v>111</v>
      </c>
      <c r="P7" s="59" t="s">
        <v>76</v>
      </c>
      <c r="Q7" s="59" t="s">
        <v>112</v>
      </c>
    </row>
    <row r="8" spans="1:17" ht="12.75">
      <c r="A8" s="59" t="s">
        <v>103</v>
      </c>
      <c r="B8" s="59" t="s">
        <v>115</v>
      </c>
      <c r="C8" s="59" t="s">
        <v>116</v>
      </c>
      <c r="D8" s="59" t="s">
        <v>123</v>
      </c>
      <c r="E8" s="59" t="s">
        <v>107</v>
      </c>
      <c r="F8" s="60">
        <v>43081</v>
      </c>
      <c r="G8" s="61">
        <v>-151285.93</v>
      </c>
      <c r="H8" s="59" t="s">
        <v>124</v>
      </c>
      <c r="I8" s="59" t="s">
        <v>125</v>
      </c>
      <c r="J8" s="59" t="s">
        <v>81</v>
      </c>
      <c r="K8" s="59" t="s">
        <v>126</v>
      </c>
      <c r="L8" s="60">
        <v>43102</v>
      </c>
      <c r="M8" s="59" t="s">
        <v>114</v>
      </c>
      <c r="N8" s="61">
        <v>-200000</v>
      </c>
      <c r="O8" s="59" t="s">
        <v>111</v>
      </c>
      <c r="P8" s="59" t="s">
        <v>76</v>
      </c>
      <c r="Q8" s="59" t="s">
        <v>112</v>
      </c>
    </row>
    <row r="9" spans="1:17" ht="12.75">
      <c r="A9" s="59" t="s">
        <v>103</v>
      </c>
      <c r="B9" s="59" t="s">
        <v>115</v>
      </c>
      <c r="C9" s="59" t="s">
        <v>116</v>
      </c>
      <c r="D9" s="59" t="s">
        <v>123</v>
      </c>
      <c r="E9" s="59" t="s">
        <v>107</v>
      </c>
      <c r="F9" s="60">
        <v>43081</v>
      </c>
      <c r="G9" s="61">
        <v>151285.93</v>
      </c>
      <c r="H9" s="59" t="s">
        <v>127</v>
      </c>
      <c r="I9" s="59" t="s">
        <v>125</v>
      </c>
      <c r="J9" s="59" t="s">
        <v>81</v>
      </c>
      <c r="K9" s="59" t="s">
        <v>126</v>
      </c>
      <c r="L9" s="60">
        <v>43102</v>
      </c>
      <c r="M9" s="59" t="s">
        <v>110</v>
      </c>
      <c r="N9" s="61">
        <v>200000</v>
      </c>
      <c r="O9" s="59" t="s">
        <v>111</v>
      </c>
      <c r="P9" s="59" t="s">
        <v>76</v>
      </c>
      <c r="Q9" s="59" t="s">
        <v>112</v>
      </c>
    </row>
    <row r="10" spans="1:17" ht="12.75">
      <c r="A10" s="59" t="s">
        <v>103</v>
      </c>
      <c r="B10" s="59" t="s">
        <v>115</v>
      </c>
      <c r="C10" s="59" t="s">
        <v>116</v>
      </c>
      <c r="D10" s="59" t="s">
        <v>128</v>
      </c>
      <c r="E10" s="59" t="s">
        <v>107</v>
      </c>
      <c r="F10" s="60">
        <v>43070</v>
      </c>
      <c r="G10" s="61">
        <v>5924.17</v>
      </c>
      <c r="H10" s="59" t="s">
        <v>108</v>
      </c>
      <c r="I10" s="59" t="s">
        <v>129</v>
      </c>
      <c r="J10" s="59" t="s">
        <v>81</v>
      </c>
      <c r="K10" s="59" t="s">
        <v>130</v>
      </c>
      <c r="L10" s="60">
        <v>43102</v>
      </c>
      <c r="M10" s="59" t="s">
        <v>110</v>
      </c>
      <c r="N10" s="61">
        <v>5000</v>
      </c>
      <c r="O10" s="59" t="s">
        <v>111</v>
      </c>
      <c r="P10" s="59" t="s">
        <v>76</v>
      </c>
      <c r="Q10" s="59" t="s">
        <v>112</v>
      </c>
    </row>
    <row r="11" spans="1:17" ht="12.75">
      <c r="A11" s="59" t="s">
        <v>103</v>
      </c>
      <c r="B11" s="59" t="s">
        <v>115</v>
      </c>
      <c r="C11" s="59" t="s">
        <v>116</v>
      </c>
      <c r="D11" s="59" t="s">
        <v>128</v>
      </c>
      <c r="E11" s="59" t="s">
        <v>107</v>
      </c>
      <c r="F11" s="60">
        <v>43070</v>
      </c>
      <c r="G11" s="61">
        <v>-5924.17</v>
      </c>
      <c r="H11" s="59" t="s">
        <v>113</v>
      </c>
      <c r="I11" s="59" t="s">
        <v>129</v>
      </c>
      <c r="J11" s="59" t="s">
        <v>81</v>
      </c>
      <c r="K11" s="59" t="s">
        <v>130</v>
      </c>
      <c r="L11" s="60">
        <v>43102</v>
      </c>
      <c r="M11" s="59" t="s">
        <v>114</v>
      </c>
      <c r="N11" s="61">
        <v>-5000</v>
      </c>
      <c r="O11" s="59" t="s">
        <v>111</v>
      </c>
      <c r="P11" s="59" t="s">
        <v>76</v>
      </c>
      <c r="Q11" s="59" t="s">
        <v>112</v>
      </c>
    </row>
    <row r="12" spans="1:17" ht="12.75">
      <c r="A12" s="59" t="s">
        <v>103</v>
      </c>
      <c r="B12" s="59" t="s">
        <v>115</v>
      </c>
      <c r="C12" s="59" t="s">
        <v>131</v>
      </c>
      <c r="D12" s="59" t="s">
        <v>132</v>
      </c>
      <c r="E12" s="59" t="s">
        <v>107</v>
      </c>
      <c r="F12" s="60">
        <v>43045</v>
      </c>
      <c r="G12" s="61">
        <v>17421.6</v>
      </c>
      <c r="H12" s="59" t="s">
        <v>108</v>
      </c>
      <c r="I12" s="59" t="s">
        <v>133</v>
      </c>
      <c r="J12" s="59" t="s">
        <v>81</v>
      </c>
      <c r="K12" s="59" t="s">
        <v>134</v>
      </c>
      <c r="L12" s="60">
        <v>43052</v>
      </c>
      <c r="M12" s="59" t="s">
        <v>110</v>
      </c>
      <c r="N12" s="61">
        <v>15000</v>
      </c>
      <c r="O12" s="59" t="s">
        <v>111</v>
      </c>
      <c r="P12" s="59" t="s">
        <v>76</v>
      </c>
      <c r="Q12" s="59" t="s">
        <v>112</v>
      </c>
    </row>
    <row r="13" spans="1:17" ht="12.75">
      <c r="A13" s="59" t="s">
        <v>103</v>
      </c>
      <c r="B13" s="59" t="s">
        <v>115</v>
      </c>
      <c r="C13" s="59" t="s">
        <v>131</v>
      </c>
      <c r="D13" s="59" t="s">
        <v>132</v>
      </c>
      <c r="E13" s="59" t="s">
        <v>107</v>
      </c>
      <c r="F13" s="60">
        <v>43045</v>
      </c>
      <c r="G13" s="61">
        <v>-17421.6</v>
      </c>
      <c r="H13" s="59" t="s">
        <v>113</v>
      </c>
      <c r="I13" s="59" t="s">
        <v>133</v>
      </c>
      <c r="J13" s="59" t="s">
        <v>81</v>
      </c>
      <c r="K13" s="59" t="s">
        <v>134</v>
      </c>
      <c r="L13" s="60">
        <v>43052</v>
      </c>
      <c r="M13" s="59" t="s">
        <v>114</v>
      </c>
      <c r="N13" s="61">
        <v>-15000</v>
      </c>
      <c r="O13" s="59" t="s">
        <v>111</v>
      </c>
      <c r="P13" s="59" t="s">
        <v>76</v>
      </c>
      <c r="Q13" s="59" t="s">
        <v>112</v>
      </c>
    </row>
    <row r="14" spans="1:17" ht="12.75">
      <c r="A14" s="59" t="s">
        <v>103</v>
      </c>
      <c r="B14" s="59" t="s">
        <v>115</v>
      </c>
      <c r="C14" s="59" t="s">
        <v>135</v>
      </c>
      <c r="D14" s="59" t="s">
        <v>136</v>
      </c>
      <c r="E14" s="59" t="s">
        <v>107</v>
      </c>
      <c r="F14" s="60">
        <v>42948</v>
      </c>
      <c r="G14" s="61">
        <v>25000</v>
      </c>
      <c r="H14" s="59" t="s">
        <v>108</v>
      </c>
      <c r="I14" s="59" t="s">
        <v>137</v>
      </c>
      <c r="J14" s="59" t="s">
        <v>81</v>
      </c>
      <c r="K14" s="59" t="s">
        <v>138</v>
      </c>
      <c r="L14" s="60">
        <v>43005</v>
      </c>
      <c r="M14" s="59" t="s">
        <v>110</v>
      </c>
      <c r="N14" s="61">
        <v>25000</v>
      </c>
      <c r="O14" s="59" t="s">
        <v>111</v>
      </c>
      <c r="P14" s="59" t="s">
        <v>76</v>
      </c>
      <c r="Q14" s="59" t="s">
        <v>112</v>
      </c>
    </row>
    <row r="15" spans="1:17" ht="12.75">
      <c r="A15" s="59" t="s">
        <v>103</v>
      </c>
      <c r="B15" s="59" t="s">
        <v>115</v>
      </c>
      <c r="C15" s="59" t="s">
        <v>135</v>
      </c>
      <c r="D15" s="59" t="s">
        <v>136</v>
      </c>
      <c r="E15" s="59" t="s">
        <v>107</v>
      </c>
      <c r="F15" s="60">
        <v>42948</v>
      </c>
      <c r="G15" s="61">
        <v>-25000</v>
      </c>
      <c r="H15" s="59" t="s">
        <v>113</v>
      </c>
      <c r="I15" s="59" t="s">
        <v>137</v>
      </c>
      <c r="J15" s="59" t="s">
        <v>81</v>
      </c>
      <c r="K15" s="59" t="s">
        <v>138</v>
      </c>
      <c r="L15" s="60">
        <v>43005</v>
      </c>
      <c r="M15" s="59" t="s">
        <v>114</v>
      </c>
      <c r="N15" s="61">
        <v>-25000</v>
      </c>
      <c r="O15" s="59" t="s">
        <v>111</v>
      </c>
      <c r="P15" s="59" t="s">
        <v>76</v>
      </c>
      <c r="Q15" s="59" t="s">
        <v>112</v>
      </c>
    </row>
    <row r="16" spans="1:17" ht="12.75">
      <c r="A16" s="59" t="s">
        <v>103</v>
      </c>
      <c r="B16" s="59" t="s">
        <v>115</v>
      </c>
      <c r="C16" s="59" t="s">
        <v>139</v>
      </c>
      <c r="D16" s="59" t="s">
        <v>140</v>
      </c>
      <c r="E16" s="59" t="s">
        <v>107</v>
      </c>
      <c r="F16" s="60">
        <v>42905</v>
      </c>
      <c r="G16" s="61">
        <v>39193.73</v>
      </c>
      <c r="H16" s="59" t="s">
        <v>108</v>
      </c>
      <c r="I16" s="59" t="s">
        <v>141</v>
      </c>
      <c r="J16" s="59" t="s">
        <v>81</v>
      </c>
      <c r="K16" s="59" t="s">
        <v>142</v>
      </c>
      <c r="L16" s="60">
        <v>42946</v>
      </c>
      <c r="M16" s="59" t="s">
        <v>110</v>
      </c>
      <c r="N16" s="61">
        <v>35000</v>
      </c>
      <c r="O16" s="59" t="s">
        <v>111</v>
      </c>
      <c r="P16" s="59" t="s">
        <v>76</v>
      </c>
      <c r="Q16" s="59" t="s">
        <v>112</v>
      </c>
    </row>
    <row r="17" spans="1:17" ht="12.75">
      <c r="A17" s="59" t="s">
        <v>103</v>
      </c>
      <c r="B17" s="59" t="s">
        <v>115</v>
      </c>
      <c r="C17" s="59" t="s">
        <v>139</v>
      </c>
      <c r="D17" s="59" t="s">
        <v>140</v>
      </c>
      <c r="E17" s="59" t="s">
        <v>107</v>
      </c>
      <c r="F17" s="60">
        <v>42905</v>
      </c>
      <c r="G17" s="61">
        <v>-39193.73</v>
      </c>
      <c r="H17" s="59" t="s">
        <v>113</v>
      </c>
      <c r="I17" s="59" t="s">
        <v>141</v>
      </c>
      <c r="J17" s="59" t="s">
        <v>81</v>
      </c>
      <c r="K17" s="59" t="s">
        <v>142</v>
      </c>
      <c r="L17" s="60">
        <v>42946</v>
      </c>
      <c r="M17" s="59" t="s">
        <v>114</v>
      </c>
      <c r="N17" s="61">
        <v>-35000</v>
      </c>
      <c r="O17" s="59" t="s">
        <v>111</v>
      </c>
      <c r="P17" s="59" t="s">
        <v>76</v>
      </c>
      <c r="Q17" s="59" t="s">
        <v>112</v>
      </c>
    </row>
    <row r="18" spans="1:17" ht="12.75">
      <c r="A18" s="59" t="s">
        <v>103</v>
      </c>
      <c r="B18" s="59" t="s">
        <v>115</v>
      </c>
      <c r="C18" s="59" t="s">
        <v>139</v>
      </c>
      <c r="D18" s="59" t="s">
        <v>143</v>
      </c>
      <c r="E18" s="59" t="s">
        <v>107</v>
      </c>
      <c r="F18" s="60">
        <v>42887</v>
      </c>
      <c r="G18" s="61">
        <v>-16797.31</v>
      </c>
      <c r="H18" s="59" t="s">
        <v>113</v>
      </c>
      <c r="I18" s="59" t="s">
        <v>144</v>
      </c>
      <c r="J18" s="59" t="s">
        <v>81</v>
      </c>
      <c r="K18" s="59" t="s">
        <v>145</v>
      </c>
      <c r="L18" s="60">
        <v>42923</v>
      </c>
      <c r="M18" s="59" t="s">
        <v>114</v>
      </c>
      <c r="N18" s="61">
        <v>-15000</v>
      </c>
      <c r="O18" s="59" t="s">
        <v>111</v>
      </c>
      <c r="P18" s="59" t="s">
        <v>76</v>
      </c>
      <c r="Q18" s="59" t="s">
        <v>112</v>
      </c>
    </row>
    <row r="19" spans="1:17" ht="12.75">
      <c r="A19" s="59" t="s">
        <v>103</v>
      </c>
      <c r="B19" s="59" t="s">
        <v>115</v>
      </c>
      <c r="C19" s="59" t="s">
        <v>139</v>
      </c>
      <c r="D19" s="59" t="s">
        <v>143</v>
      </c>
      <c r="E19" s="59" t="s">
        <v>107</v>
      </c>
      <c r="F19" s="60">
        <v>42887</v>
      </c>
      <c r="G19" s="61">
        <v>16797.31</v>
      </c>
      <c r="H19" s="59" t="s">
        <v>108</v>
      </c>
      <c r="I19" s="59" t="s">
        <v>144</v>
      </c>
      <c r="J19" s="59" t="s">
        <v>81</v>
      </c>
      <c r="K19" s="59" t="s">
        <v>145</v>
      </c>
      <c r="L19" s="60">
        <v>42923</v>
      </c>
      <c r="M19" s="59" t="s">
        <v>110</v>
      </c>
      <c r="N19" s="61">
        <v>15000</v>
      </c>
      <c r="O19" s="59" t="s">
        <v>111</v>
      </c>
      <c r="P19" s="59" t="s">
        <v>76</v>
      </c>
      <c r="Q19" s="59" t="s">
        <v>112</v>
      </c>
    </row>
    <row r="20" spans="1:17" ht="12.75">
      <c r="A20" s="59" t="s">
        <v>103</v>
      </c>
      <c r="B20" s="59" t="s">
        <v>115</v>
      </c>
      <c r="C20" s="59" t="s">
        <v>139</v>
      </c>
      <c r="D20" s="59" t="s">
        <v>146</v>
      </c>
      <c r="E20" s="59" t="s">
        <v>107</v>
      </c>
      <c r="F20" s="60">
        <v>42914</v>
      </c>
      <c r="G20" s="61">
        <v>-6327.85</v>
      </c>
      <c r="H20" s="59" t="s">
        <v>113</v>
      </c>
      <c r="I20" s="59" t="s">
        <v>147</v>
      </c>
      <c r="J20" s="59" t="s">
        <v>81</v>
      </c>
      <c r="K20" s="59" t="s">
        <v>148</v>
      </c>
      <c r="L20" s="60">
        <v>42923</v>
      </c>
      <c r="M20" s="59" t="s">
        <v>114</v>
      </c>
      <c r="N20" s="61">
        <v>-6163.33</v>
      </c>
      <c r="O20" s="59" t="s">
        <v>111</v>
      </c>
      <c r="P20" s="59" t="s">
        <v>76</v>
      </c>
      <c r="Q20" s="59" t="s">
        <v>112</v>
      </c>
    </row>
    <row r="21" spans="1:17" ht="12.75">
      <c r="A21" s="59" t="s">
        <v>103</v>
      </c>
      <c r="B21" s="59" t="s">
        <v>115</v>
      </c>
      <c r="C21" s="59" t="s">
        <v>139</v>
      </c>
      <c r="D21" s="59" t="s">
        <v>146</v>
      </c>
      <c r="E21" s="59" t="s">
        <v>107</v>
      </c>
      <c r="F21" s="60">
        <v>42914</v>
      </c>
      <c r="G21" s="61">
        <v>6327.85</v>
      </c>
      <c r="H21" s="59" t="s">
        <v>108</v>
      </c>
      <c r="I21" s="59" t="s">
        <v>147</v>
      </c>
      <c r="J21" s="59" t="s">
        <v>81</v>
      </c>
      <c r="K21" s="59" t="s">
        <v>148</v>
      </c>
      <c r="L21" s="60">
        <v>42923</v>
      </c>
      <c r="M21" s="59" t="s">
        <v>110</v>
      </c>
      <c r="N21" s="61">
        <v>6163.33</v>
      </c>
      <c r="O21" s="59" t="s">
        <v>111</v>
      </c>
      <c r="P21" s="59" t="s">
        <v>76</v>
      </c>
      <c r="Q21" s="59" t="s">
        <v>112</v>
      </c>
    </row>
    <row r="22" spans="1:17" ht="12.75">
      <c r="A22" s="59" t="s">
        <v>103</v>
      </c>
      <c r="B22" s="59" t="s">
        <v>115</v>
      </c>
      <c r="C22" s="59" t="s">
        <v>139</v>
      </c>
      <c r="D22" s="59" t="s">
        <v>149</v>
      </c>
      <c r="E22" s="59" t="s">
        <v>107</v>
      </c>
      <c r="F22" s="60">
        <v>42900</v>
      </c>
      <c r="G22" s="61">
        <v>223964.17</v>
      </c>
      <c r="H22" s="59" t="s">
        <v>108</v>
      </c>
      <c r="I22" s="59" t="s">
        <v>150</v>
      </c>
      <c r="J22" s="59" t="s">
        <v>81</v>
      </c>
      <c r="K22" s="59" t="s">
        <v>151</v>
      </c>
      <c r="L22" s="60">
        <v>42909</v>
      </c>
      <c r="M22" s="59" t="s">
        <v>110</v>
      </c>
      <c r="N22" s="61">
        <v>200000</v>
      </c>
      <c r="O22" s="59" t="s">
        <v>111</v>
      </c>
      <c r="P22" s="59" t="s">
        <v>76</v>
      </c>
      <c r="Q22" s="59" t="s">
        <v>112</v>
      </c>
    </row>
    <row r="23" spans="1:17" ht="12.75">
      <c r="A23" s="59" t="s">
        <v>103</v>
      </c>
      <c r="B23" s="59" t="s">
        <v>115</v>
      </c>
      <c r="C23" s="59" t="s">
        <v>139</v>
      </c>
      <c r="D23" s="59" t="s">
        <v>149</v>
      </c>
      <c r="E23" s="59" t="s">
        <v>107</v>
      </c>
      <c r="F23" s="60">
        <v>42900</v>
      </c>
      <c r="G23" s="61">
        <v>-223964.17</v>
      </c>
      <c r="H23" s="59" t="s">
        <v>113</v>
      </c>
      <c r="I23" s="59" t="s">
        <v>150</v>
      </c>
      <c r="J23" s="59" t="s">
        <v>81</v>
      </c>
      <c r="K23" s="59" t="s">
        <v>151</v>
      </c>
      <c r="L23" s="60">
        <v>42909</v>
      </c>
      <c r="M23" s="59" t="s">
        <v>114</v>
      </c>
      <c r="N23" s="61">
        <v>-200000</v>
      </c>
      <c r="O23" s="59" t="s">
        <v>111</v>
      </c>
      <c r="P23" s="59" t="s">
        <v>76</v>
      </c>
      <c r="Q23" s="59" t="s">
        <v>112</v>
      </c>
    </row>
    <row r="24" spans="1:17" ht="12.75">
      <c r="A24" s="59" t="s">
        <v>103</v>
      </c>
      <c r="B24" s="59" t="s">
        <v>115</v>
      </c>
      <c r="C24" s="59" t="s">
        <v>152</v>
      </c>
      <c r="D24" s="59" t="s">
        <v>153</v>
      </c>
      <c r="E24" s="59" t="s">
        <v>107</v>
      </c>
      <c r="F24" s="60">
        <v>42877</v>
      </c>
      <c r="G24" s="61">
        <v>75000</v>
      </c>
      <c r="H24" s="59" t="s">
        <v>108</v>
      </c>
      <c r="I24" s="59" t="s">
        <v>154</v>
      </c>
      <c r="J24" s="59" t="s">
        <v>81</v>
      </c>
      <c r="K24" s="59" t="s">
        <v>155</v>
      </c>
      <c r="L24" s="60">
        <v>42893</v>
      </c>
      <c r="M24" s="59" t="s">
        <v>110</v>
      </c>
      <c r="N24" s="61">
        <v>75000</v>
      </c>
      <c r="O24" s="59" t="s">
        <v>111</v>
      </c>
      <c r="P24" s="59" t="s">
        <v>76</v>
      </c>
      <c r="Q24" s="59" t="s">
        <v>112</v>
      </c>
    </row>
    <row r="25" spans="1:17" ht="12.75">
      <c r="A25" s="59" t="s">
        <v>103</v>
      </c>
      <c r="B25" s="59" t="s">
        <v>115</v>
      </c>
      <c r="C25" s="59" t="s">
        <v>152</v>
      </c>
      <c r="D25" s="59" t="s">
        <v>153</v>
      </c>
      <c r="E25" s="59" t="s">
        <v>107</v>
      </c>
      <c r="F25" s="60">
        <v>42877</v>
      </c>
      <c r="G25" s="61">
        <v>-75000</v>
      </c>
      <c r="H25" s="59" t="s">
        <v>113</v>
      </c>
      <c r="I25" s="59" t="s">
        <v>154</v>
      </c>
      <c r="J25" s="59" t="s">
        <v>81</v>
      </c>
      <c r="K25" s="59" t="s">
        <v>155</v>
      </c>
      <c r="L25" s="60">
        <v>42893</v>
      </c>
      <c r="M25" s="59" t="s">
        <v>114</v>
      </c>
      <c r="N25" s="61">
        <v>-75000</v>
      </c>
      <c r="O25" s="59" t="s">
        <v>111</v>
      </c>
      <c r="P25" s="59" t="s">
        <v>76</v>
      </c>
      <c r="Q25" s="59" t="s">
        <v>112</v>
      </c>
    </row>
    <row r="26" spans="1:17" ht="12.75">
      <c r="A26" s="59" t="s">
        <v>103</v>
      </c>
      <c r="B26" s="59" t="s">
        <v>115</v>
      </c>
      <c r="C26" s="59" t="s">
        <v>156</v>
      </c>
      <c r="D26" s="59" t="s">
        <v>157</v>
      </c>
      <c r="E26" s="59" t="s">
        <v>107</v>
      </c>
      <c r="F26" s="60">
        <v>42767</v>
      </c>
      <c r="G26" s="61">
        <v>-3698.22</v>
      </c>
      <c r="H26" s="59" t="s">
        <v>113</v>
      </c>
      <c r="I26" s="59" t="s">
        <v>158</v>
      </c>
      <c r="J26" s="59" t="s">
        <v>81</v>
      </c>
      <c r="K26" s="59" t="s">
        <v>159</v>
      </c>
      <c r="L26" s="60">
        <v>42811</v>
      </c>
      <c r="M26" s="59" t="s">
        <v>114</v>
      </c>
      <c r="N26" s="61">
        <v>-50000</v>
      </c>
      <c r="O26" s="59" t="s">
        <v>111</v>
      </c>
      <c r="P26" s="59" t="s">
        <v>76</v>
      </c>
      <c r="Q26" s="59" t="s">
        <v>112</v>
      </c>
    </row>
    <row r="27" spans="1:17" ht="12.75">
      <c r="A27" s="59" t="s">
        <v>103</v>
      </c>
      <c r="B27" s="59" t="s">
        <v>115</v>
      </c>
      <c r="C27" s="59" t="s">
        <v>156</v>
      </c>
      <c r="D27" s="59" t="s">
        <v>157</v>
      </c>
      <c r="E27" s="59" t="s">
        <v>107</v>
      </c>
      <c r="F27" s="60">
        <v>42767</v>
      </c>
      <c r="G27" s="61">
        <v>3698.22</v>
      </c>
      <c r="H27" s="59" t="s">
        <v>108</v>
      </c>
      <c r="I27" s="59" t="s">
        <v>158</v>
      </c>
      <c r="J27" s="59" t="s">
        <v>81</v>
      </c>
      <c r="K27" s="59" t="s">
        <v>159</v>
      </c>
      <c r="L27" s="60">
        <v>42811</v>
      </c>
      <c r="M27" s="59" t="s">
        <v>110</v>
      </c>
      <c r="N27" s="61">
        <v>50000</v>
      </c>
      <c r="O27" s="59" t="s">
        <v>111</v>
      </c>
      <c r="P27" s="59" t="s">
        <v>76</v>
      </c>
      <c r="Q27" s="59" t="s">
        <v>112</v>
      </c>
    </row>
    <row r="28" spans="1:17" ht="12.75">
      <c r="A28" s="59" t="s">
        <v>103</v>
      </c>
      <c r="B28" s="59" t="s">
        <v>115</v>
      </c>
      <c r="C28" s="59" t="s">
        <v>156</v>
      </c>
      <c r="D28" s="59" t="s">
        <v>160</v>
      </c>
      <c r="E28" s="59" t="s">
        <v>107</v>
      </c>
      <c r="F28" s="60">
        <v>42793</v>
      </c>
      <c r="G28" s="61">
        <v>10000</v>
      </c>
      <c r="H28" s="59" t="s">
        <v>108</v>
      </c>
      <c r="I28" s="59" t="s">
        <v>161</v>
      </c>
      <c r="J28" s="59" t="s">
        <v>81</v>
      </c>
      <c r="K28" s="59" t="s">
        <v>162</v>
      </c>
      <c r="L28" s="60">
        <v>42808</v>
      </c>
      <c r="M28" s="59" t="s">
        <v>110</v>
      </c>
      <c r="N28" s="61">
        <v>10000</v>
      </c>
      <c r="O28" s="59" t="s">
        <v>111</v>
      </c>
      <c r="P28" s="59" t="s">
        <v>76</v>
      </c>
      <c r="Q28" s="59" t="s">
        <v>112</v>
      </c>
    </row>
    <row r="29" spans="1:17" ht="12.75">
      <c r="A29" s="59" t="s">
        <v>103</v>
      </c>
      <c r="B29" s="59" t="s">
        <v>115</v>
      </c>
      <c r="C29" s="59" t="s">
        <v>156</v>
      </c>
      <c r="D29" s="59" t="s">
        <v>160</v>
      </c>
      <c r="E29" s="59" t="s">
        <v>107</v>
      </c>
      <c r="F29" s="60">
        <v>42793</v>
      </c>
      <c r="G29" s="61">
        <v>-10000</v>
      </c>
      <c r="H29" s="59" t="s">
        <v>113</v>
      </c>
      <c r="I29" s="59" t="s">
        <v>161</v>
      </c>
      <c r="J29" s="59" t="s">
        <v>81</v>
      </c>
      <c r="K29" s="59" t="s">
        <v>162</v>
      </c>
      <c r="L29" s="60">
        <v>42808</v>
      </c>
      <c r="M29" s="59" t="s">
        <v>114</v>
      </c>
      <c r="N29" s="61">
        <v>-10000</v>
      </c>
      <c r="O29" s="59" t="s">
        <v>111</v>
      </c>
      <c r="P29" s="59" t="s">
        <v>76</v>
      </c>
      <c r="Q29" s="59" t="s">
        <v>112</v>
      </c>
    </row>
    <row r="30" spans="1:17" ht="12.75">
      <c r="A30" s="59" t="s">
        <v>103</v>
      </c>
      <c r="B30" s="59" t="s">
        <v>115</v>
      </c>
      <c r="C30" s="59" t="s">
        <v>156</v>
      </c>
      <c r="D30" s="59" t="s">
        <v>163</v>
      </c>
      <c r="E30" s="59" t="s">
        <v>107</v>
      </c>
      <c r="F30" s="60">
        <v>42773</v>
      </c>
      <c r="G30" s="61">
        <v>-25000</v>
      </c>
      <c r="H30" s="59" t="s">
        <v>113</v>
      </c>
      <c r="I30" s="59" t="s">
        <v>164</v>
      </c>
      <c r="J30" s="59" t="s">
        <v>81</v>
      </c>
      <c r="K30" s="59" t="s">
        <v>165</v>
      </c>
      <c r="L30" s="60">
        <v>42779</v>
      </c>
      <c r="M30" s="59" t="s">
        <v>114</v>
      </c>
      <c r="N30" s="61">
        <v>-25000</v>
      </c>
      <c r="O30" s="59" t="s">
        <v>111</v>
      </c>
      <c r="P30" s="59" t="s">
        <v>76</v>
      </c>
      <c r="Q30" s="59" t="s">
        <v>112</v>
      </c>
    </row>
    <row r="31" spans="1:17" ht="12.75">
      <c r="A31" s="59" t="s">
        <v>103</v>
      </c>
      <c r="B31" s="59" t="s">
        <v>115</v>
      </c>
      <c r="C31" s="59" t="s">
        <v>156</v>
      </c>
      <c r="D31" s="59" t="s">
        <v>163</v>
      </c>
      <c r="E31" s="59" t="s">
        <v>107</v>
      </c>
      <c r="F31" s="60">
        <v>42773</v>
      </c>
      <c r="G31" s="61">
        <v>25000</v>
      </c>
      <c r="H31" s="59" t="s">
        <v>108</v>
      </c>
      <c r="I31" s="59" t="s">
        <v>164</v>
      </c>
      <c r="J31" s="59" t="s">
        <v>81</v>
      </c>
      <c r="K31" s="59" t="s">
        <v>165</v>
      </c>
      <c r="L31" s="60">
        <v>42779</v>
      </c>
      <c r="M31" s="59" t="s">
        <v>110</v>
      </c>
      <c r="N31" s="61">
        <v>25000</v>
      </c>
      <c r="O31" s="59" t="s">
        <v>111</v>
      </c>
      <c r="P31" s="59" t="s">
        <v>76</v>
      </c>
      <c r="Q31" s="59" t="s">
        <v>112</v>
      </c>
    </row>
    <row r="32" spans="1:17" ht="12.75">
      <c r="A32" s="59" t="s">
        <v>103</v>
      </c>
      <c r="B32" s="59" t="s">
        <v>166</v>
      </c>
      <c r="C32" s="59" t="s">
        <v>116</v>
      </c>
      <c r="D32" s="59" t="s">
        <v>167</v>
      </c>
      <c r="E32" s="59" t="s">
        <v>107</v>
      </c>
      <c r="F32" s="60">
        <v>42727</v>
      </c>
      <c r="G32" s="61">
        <v>-5307.86</v>
      </c>
      <c r="H32" s="59" t="s">
        <v>168</v>
      </c>
      <c r="I32" s="59" t="s">
        <v>169</v>
      </c>
      <c r="J32" s="59" t="s">
        <v>81</v>
      </c>
      <c r="K32" s="59" t="s">
        <v>170</v>
      </c>
      <c r="L32" s="60">
        <v>42777</v>
      </c>
      <c r="M32" s="59" t="s">
        <v>114</v>
      </c>
      <c r="N32" s="61">
        <v>-5000</v>
      </c>
      <c r="O32" s="59" t="s">
        <v>111</v>
      </c>
      <c r="P32" s="59" t="s">
        <v>76</v>
      </c>
      <c r="Q32" s="59" t="s">
        <v>112</v>
      </c>
    </row>
    <row r="33" spans="1:17" ht="12.75">
      <c r="A33" s="59" t="s">
        <v>103</v>
      </c>
      <c r="B33" s="59" t="s">
        <v>166</v>
      </c>
      <c r="C33" s="59" t="s">
        <v>116</v>
      </c>
      <c r="D33" s="59" t="s">
        <v>167</v>
      </c>
      <c r="E33" s="59" t="s">
        <v>107</v>
      </c>
      <c r="F33" s="60">
        <v>42727</v>
      </c>
      <c r="G33" s="61">
        <v>5307.86</v>
      </c>
      <c r="H33" s="59" t="s">
        <v>171</v>
      </c>
      <c r="I33" s="59" t="s">
        <v>169</v>
      </c>
      <c r="J33" s="59" t="s">
        <v>81</v>
      </c>
      <c r="K33" s="59" t="s">
        <v>170</v>
      </c>
      <c r="L33" s="60">
        <v>42777</v>
      </c>
      <c r="M33" s="59" t="s">
        <v>110</v>
      </c>
      <c r="N33" s="61">
        <v>5000</v>
      </c>
      <c r="O33" s="59" t="s">
        <v>111</v>
      </c>
      <c r="P33" s="59" t="s">
        <v>76</v>
      </c>
      <c r="Q33" s="59" t="s">
        <v>112</v>
      </c>
    </row>
    <row r="34" spans="1:17" ht="12.75">
      <c r="A34" s="59" t="s">
        <v>103</v>
      </c>
      <c r="B34" s="59" t="s">
        <v>166</v>
      </c>
      <c r="C34" s="59" t="s">
        <v>116</v>
      </c>
      <c r="D34" s="59" t="s">
        <v>172</v>
      </c>
      <c r="E34" s="59" t="s">
        <v>107</v>
      </c>
      <c r="F34" s="60">
        <v>42716</v>
      </c>
      <c r="G34" s="61">
        <v>-2500</v>
      </c>
      <c r="H34" s="59" t="s">
        <v>113</v>
      </c>
      <c r="I34" s="59" t="s">
        <v>173</v>
      </c>
      <c r="J34" s="59" t="s">
        <v>81</v>
      </c>
      <c r="K34" s="59" t="s">
        <v>174</v>
      </c>
      <c r="L34" s="60">
        <v>42767</v>
      </c>
      <c r="M34" s="59" t="s">
        <v>114</v>
      </c>
      <c r="N34" s="61">
        <v>-2500</v>
      </c>
      <c r="O34" s="59" t="s">
        <v>111</v>
      </c>
      <c r="P34" s="59" t="s">
        <v>76</v>
      </c>
      <c r="Q34" s="59" t="s">
        <v>112</v>
      </c>
    </row>
    <row r="35" spans="1:17" ht="12.75">
      <c r="A35" s="59" t="s">
        <v>103</v>
      </c>
      <c r="B35" s="59" t="s">
        <v>166</v>
      </c>
      <c r="C35" s="59" t="s">
        <v>116</v>
      </c>
      <c r="D35" s="59" t="s">
        <v>172</v>
      </c>
      <c r="E35" s="59" t="s">
        <v>107</v>
      </c>
      <c r="F35" s="60">
        <v>42716</v>
      </c>
      <c r="G35" s="61">
        <v>2500</v>
      </c>
      <c r="H35" s="59" t="s">
        <v>108</v>
      </c>
      <c r="I35" s="59" t="s">
        <v>173</v>
      </c>
      <c r="J35" s="59" t="s">
        <v>81</v>
      </c>
      <c r="K35" s="59" t="s">
        <v>174</v>
      </c>
      <c r="L35" s="60">
        <v>42767</v>
      </c>
      <c r="M35" s="59" t="s">
        <v>110</v>
      </c>
      <c r="N35" s="61">
        <v>2500</v>
      </c>
      <c r="O35" s="59" t="s">
        <v>111</v>
      </c>
      <c r="P35" s="59" t="s">
        <v>76</v>
      </c>
      <c r="Q35" s="59" t="s">
        <v>112</v>
      </c>
    </row>
    <row r="36" spans="1:17" ht="12.75">
      <c r="A36" s="59" t="s">
        <v>103</v>
      </c>
      <c r="B36" s="59" t="s">
        <v>166</v>
      </c>
      <c r="C36" s="59" t="s">
        <v>116</v>
      </c>
      <c r="D36" s="59" t="s">
        <v>175</v>
      </c>
      <c r="E36" s="59" t="s">
        <v>107</v>
      </c>
      <c r="F36" s="60">
        <v>42719</v>
      </c>
      <c r="G36" s="61">
        <v>191187.45</v>
      </c>
      <c r="H36" s="59" t="s">
        <v>127</v>
      </c>
      <c r="I36" s="59" t="s">
        <v>176</v>
      </c>
      <c r="J36" s="59" t="s">
        <v>81</v>
      </c>
      <c r="K36" s="59" t="s">
        <v>177</v>
      </c>
      <c r="L36" s="60">
        <v>42765</v>
      </c>
      <c r="M36" s="59" t="s">
        <v>110</v>
      </c>
      <c r="N36" s="61">
        <v>256000</v>
      </c>
      <c r="O36" s="59" t="s">
        <v>111</v>
      </c>
      <c r="P36" s="59" t="s">
        <v>76</v>
      </c>
      <c r="Q36" s="59" t="s">
        <v>112</v>
      </c>
    </row>
    <row r="37" spans="1:17" ht="12.75">
      <c r="A37" s="59" t="s">
        <v>103</v>
      </c>
      <c r="B37" s="59" t="s">
        <v>166</v>
      </c>
      <c r="C37" s="59" t="s">
        <v>116</v>
      </c>
      <c r="D37" s="59" t="s">
        <v>175</v>
      </c>
      <c r="E37" s="59" t="s">
        <v>107</v>
      </c>
      <c r="F37" s="60">
        <v>42719</v>
      </c>
      <c r="G37" s="61">
        <v>-191187.45</v>
      </c>
      <c r="H37" s="59" t="s">
        <v>124</v>
      </c>
      <c r="I37" s="59" t="s">
        <v>176</v>
      </c>
      <c r="J37" s="59" t="s">
        <v>81</v>
      </c>
      <c r="K37" s="59" t="s">
        <v>177</v>
      </c>
      <c r="L37" s="60">
        <v>42765</v>
      </c>
      <c r="M37" s="59" t="s">
        <v>114</v>
      </c>
      <c r="N37" s="61">
        <v>-256000</v>
      </c>
      <c r="O37" s="59" t="s">
        <v>111</v>
      </c>
      <c r="P37" s="59" t="s">
        <v>76</v>
      </c>
      <c r="Q37" s="59" t="s">
        <v>112</v>
      </c>
    </row>
    <row r="38" spans="1:17" ht="12.75">
      <c r="A38" s="59" t="s">
        <v>103</v>
      </c>
      <c r="B38" s="59" t="s">
        <v>166</v>
      </c>
      <c r="C38" s="59" t="s">
        <v>131</v>
      </c>
      <c r="D38" s="59" t="s">
        <v>178</v>
      </c>
      <c r="E38" s="59" t="s">
        <v>107</v>
      </c>
      <c r="F38" s="60">
        <v>42675</v>
      </c>
      <c r="G38" s="61">
        <v>97323.6</v>
      </c>
      <c r="H38" s="59" t="s">
        <v>108</v>
      </c>
      <c r="I38" s="59" t="s">
        <v>179</v>
      </c>
      <c r="J38" s="59" t="s">
        <v>81</v>
      </c>
      <c r="K38" s="59" t="s">
        <v>180</v>
      </c>
      <c r="L38" s="60">
        <v>42720</v>
      </c>
      <c r="M38" s="59" t="s">
        <v>110</v>
      </c>
      <c r="N38" s="61">
        <v>80000</v>
      </c>
      <c r="O38" s="59" t="s">
        <v>111</v>
      </c>
      <c r="P38" s="59" t="s">
        <v>76</v>
      </c>
      <c r="Q38" s="59" t="s">
        <v>112</v>
      </c>
    </row>
    <row r="39" spans="1:17" ht="12.75">
      <c r="A39" s="59" t="s">
        <v>103</v>
      </c>
      <c r="B39" s="59" t="s">
        <v>166</v>
      </c>
      <c r="C39" s="59" t="s">
        <v>131</v>
      </c>
      <c r="D39" s="59" t="s">
        <v>178</v>
      </c>
      <c r="E39" s="59" t="s">
        <v>107</v>
      </c>
      <c r="F39" s="60">
        <v>42675</v>
      </c>
      <c r="G39" s="61">
        <v>-97323.6</v>
      </c>
      <c r="H39" s="59" t="s">
        <v>113</v>
      </c>
      <c r="I39" s="59" t="s">
        <v>179</v>
      </c>
      <c r="J39" s="59" t="s">
        <v>81</v>
      </c>
      <c r="K39" s="59" t="s">
        <v>180</v>
      </c>
      <c r="L39" s="60">
        <v>42720</v>
      </c>
      <c r="M39" s="59" t="s">
        <v>114</v>
      </c>
      <c r="N39" s="61">
        <v>-80000</v>
      </c>
      <c r="O39" s="59" t="s">
        <v>111</v>
      </c>
      <c r="P39" s="59" t="s">
        <v>76</v>
      </c>
      <c r="Q39" s="59" t="s">
        <v>112</v>
      </c>
    </row>
    <row r="40" spans="1:17" ht="12.75">
      <c r="A40" s="59" t="s">
        <v>103</v>
      </c>
      <c r="B40" s="59" t="s">
        <v>166</v>
      </c>
      <c r="C40" s="59" t="s">
        <v>181</v>
      </c>
      <c r="D40" s="59" t="s">
        <v>182</v>
      </c>
      <c r="E40" s="59" t="s">
        <v>107</v>
      </c>
      <c r="F40" s="60">
        <v>42660</v>
      </c>
      <c r="G40" s="61">
        <v>-2500</v>
      </c>
      <c r="H40" s="59" t="s">
        <v>113</v>
      </c>
      <c r="I40" s="59" t="s">
        <v>183</v>
      </c>
      <c r="J40" s="59" t="s">
        <v>81</v>
      </c>
      <c r="K40" s="59" t="s">
        <v>184</v>
      </c>
      <c r="L40" s="60">
        <v>42677</v>
      </c>
      <c r="M40" s="59" t="s">
        <v>114</v>
      </c>
      <c r="N40" s="61">
        <v>-2500</v>
      </c>
      <c r="O40" s="59" t="s">
        <v>111</v>
      </c>
      <c r="P40" s="59" t="s">
        <v>76</v>
      </c>
      <c r="Q40" s="59" t="s">
        <v>112</v>
      </c>
    </row>
    <row r="41" spans="1:17" ht="12.75">
      <c r="A41" s="59" t="s">
        <v>103</v>
      </c>
      <c r="B41" s="59" t="s">
        <v>166</v>
      </c>
      <c r="C41" s="59" t="s">
        <v>181</v>
      </c>
      <c r="D41" s="59" t="s">
        <v>182</v>
      </c>
      <c r="E41" s="59" t="s">
        <v>107</v>
      </c>
      <c r="F41" s="60">
        <v>42660</v>
      </c>
      <c r="G41" s="61">
        <v>2500</v>
      </c>
      <c r="H41" s="59" t="s">
        <v>108</v>
      </c>
      <c r="I41" s="59" t="s">
        <v>183</v>
      </c>
      <c r="J41" s="59" t="s">
        <v>81</v>
      </c>
      <c r="K41" s="59" t="s">
        <v>184</v>
      </c>
      <c r="L41" s="60">
        <v>42677</v>
      </c>
      <c r="M41" s="59" t="s">
        <v>110</v>
      </c>
      <c r="N41" s="61">
        <v>2500</v>
      </c>
      <c r="O41" s="59" t="s">
        <v>111</v>
      </c>
      <c r="P41" s="59" t="s">
        <v>76</v>
      </c>
      <c r="Q41" s="59" t="s">
        <v>112</v>
      </c>
    </row>
    <row r="42" spans="1:17" ht="12.75">
      <c r="A42" s="59" t="s">
        <v>103</v>
      </c>
      <c r="B42" s="59" t="s">
        <v>166</v>
      </c>
      <c r="C42" s="59" t="s">
        <v>135</v>
      </c>
      <c r="D42" s="59" t="s">
        <v>185</v>
      </c>
      <c r="E42" s="59" t="s">
        <v>107</v>
      </c>
      <c r="F42" s="60">
        <v>42583</v>
      </c>
      <c r="G42" s="61">
        <v>-38845.73</v>
      </c>
      <c r="H42" s="59" t="s">
        <v>113</v>
      </c>
      <c r="I42" s="59" t="s">
        <v>186</v>
      </c>
      <c r="J42" s="59" t="s">
        <v>81</v>
      </c>
      <c r="K42" s="59" t="s">
        <v>187</v>
      </c>
      <c r="L42" s="60">
        <v>42633</v>
      </c>
      <c r="M42" s="59" t="s">
        <v>114</v>
      </c>
      <c r="N42" s="61">
        <v>-35000</v>
      </c>
      <c r="O42" s="59" t="s">
        <v>111</v>
      </c>
      <c r="P42" s="59" t="s">
        <v>76</v>
      </c>
      <c r="Q42" s="59" t="s">
        <v>112</v>
      </c>
    </row>
    <row r="43" spans="1:17" ht="12.75">
      <c r="A43" s="59" t="s">
        <v>103</v>
      </c>
      <c r="B43" s="59" t="s">
        <v>166</v>
      </c>
      <c r="C43" s="59" t="s">
        <v>135</v>
      </c>
      <c r="D43" s="59" t="s">
        <v>185</v>
      </c>
      <c r="E43" s="59" t="s">
        <v>107</v>
      </c>
      <c r="F43" s="60">
        <v>42583</v>
      </c>
      <c r="G43" s="61">
        <v>38845.73</v>
      </c>
      <c r="H43" s="59" t="s">
        <v>108</v>
      </c>
      <c r="I43" s="59" t="s">
        <v>186</v>
      </c>
      <c r="J43" s="59" t="s">
        <v>81</v>
      </c>
      <c r="K43" s="59" t="s">
        <v>187</v>
      </c>
      <c r="L43" s="60">
        <v>42633</v>
      </c>
      <c r="M43" s="59" t="s">
        <v>110</v>
      </c>
      <c r="N43" s="61">
        <v>35000</v>
      </c>
      <c r="O43" s="59" t="s">
        <v>111</v>
      </c>
      <c r="P43" s="59" t="s">
        <v>76</v>
      </c>
      <c r="Q43" s="59" t="s">
        <v>112</v>
      </c>
    </row>
    <row r="44" spans="1:17" ht="12.75">
      <c r="A44" s="59" t="s">
        <v>103</v>
      </c>
      <c r="B44" s="59" t="s">
        <v>166</v>
      </c>
      <c r="C44" s="59" t="s">
        <v>135</v>
      </c>
      <c r="D44" s="59" t="s">
        <v>188</v>
      </c>
      <c r="E44" s="59" t="s">
        <v>107</v>
      </c>
      <c r="F44" s="60">
        <v>42612</v>
      </c>
      <c r="G44" s="61">
        <v>16759.78</v>
      </c>
      <c r="H44" s="59" t="s">
        <v>108</v>
      </c>
      <c r="I44" s="59" t="s">
        <v>189</v>
      </c>
      <c r="J44" s="59" t="s">
        <v>81</v>
      </c>
      <c r="K44" s="59" t="s">
        <v>190</v>
      </c>
      <c r="L44" s="60">
        <v>42618</v>
      </c>
      <c r="M44" s="59" t="s">
        <v>110</v>
      </c>
      <c r="N44" s="61">
        <v>15000</v>
      </c>
      <c r="O44" s="59" t="s">
        <v>111</v>
      </c>
      <c r="P44" s="59" t="s">
        <v>76</v>
      </c>
      <c r="Q44" s="59" t="s">
        <v>112</v>
      </c>
    </row>
    <row r="45" spans="1:17" ht="12.75">
      <c r="A45" s="59" t="s">
        <v>103</v>
      </c>
      <c r="B45" s="59" t="s">
        <v>166</v>
      </c>
      <c r="C45" s="59" t="s">
        <v>135</v>
      </c>
      <c r="D45" s="59" t="s">
        <v>188</v>
      </c>
      <c r="E45" s="59" t="s">
        <v>107</v>
      </c>
      <c r="F45" s="60">
        <v>42612</v>
      </c>
      <c r="G45" s="61">
        <v>-16759.78</v>
      </c>
      <c r="H45" s="59" t="s">
        <v>113</v>
      </c>
      <c r="I45" s="59" t="s">
        <v>189</v>
      </c>
      <c r="J45" s="59" t="s">
        <v>81</v>
      </c>
      <c r="K45" s="59" t="s">
        <v>190</v>
      </c>
      <c r="L45" s="60">
        <v>42618</v>
      </c>
      <c r="M45" s="59" t="s">
        <v>114</v>
      </c>
      <c r="N45" s="61">
        <v>-15000</v>
      </c>
      <c r="O45" s="59" t="s">
        <v>111</v>
      </c>
      <c r="P45" s="59" t="s">
        <v>76</v>
      </c>
      <c r="Q45" s="59" t="s">
        <v>112</v>
      </c>
    </row>
    <row r="46" spans="1:17" ht="12.75">
      <c r="A46" s="59" t="s">
        <v>103</v>
      </c>
      <c r="B46" s="59" t="s">
        <v>166</v>
      </c>
      <c r="C46" s="59" t="s">
        <v>191</v>
      </c>
      <c r="D46" s="59" t="s">
        <v>192</v>
      </c>
      <c r="E46" s="59" t="s">
        <v>107</v>
      </c>
      <c r="F46" s="60">
        <v>42552</v>
      </c>
      <c r="G46" s="61">
        <v>40160.64</v>
      </c>
      <c r="H46" s="59" t="s">
        <v>108</v>
      </c>
      <c r="I46" s="59" t="s">
        <v>193</v>
      </c>
      <c r="J46" s="59" t="s">
        <v>81</v>
      </c>
      <c r="K46" s="59" t="s">
        <v>194</v>
      </c>
      <c r="L46" s="60">
        <v>42578</v>
      </c>
      <c r="M46" s="59" t="s">
        <v>110</v>
      </c>
      <c r="N46" s="61">
        <v>30000</v>
      </c>
      <c r="O46" s="59" t="s">
        <v>111</v>
      </c>
      <c r="P46" s="59" t="s">
        <v>76</v>
      </c>
      <c r="Q46" s="59" t="s">
        <v>112</v>
      </c>
    </row>
    <row r="47" spans="1:17" ht="12.75">
      <c r="A47" s="59" t="s">
        <v>103</v>
      </c>
      <c r="B47" s="59" t="s">
        <v>166</v>
      </c>
      <c r="C47" s="59" t="s">
        <v>191</v>
      </c>
      <c r="D47" s="59" t="s">
        <v>192</v>
      </c>
      <c r="E47" s="59" t="s">
        <v>107</v>
      </c>
      <c r="F47" s="60">
        <v>42552</v>
      </c>
      <c r="G47" s="61">
        <v>-40160.64</v>
      </c>
      <c r="H47" s="59" t="s">
        <v>113</v>
      </c>
      <c r="I47" s="59" t="s">
        <v>193</v>
      </c>
      <c r="J47" s="59" t="s">
        <v>81</v>
      </c>
      <c r="K47" s="59" t="s">
        <v>194</v>
      </c>
      <c r="L47" s="60">
        <v>42578</v>
      </c>
      <c r="M47" s="59" t="s">
        <v>114</v>
      </c>
      <c r="N47" s="61">
        <v>-30000</v>
      </c>
      <c r="O47" s="59" t="s">
        <v>111</v>
      </c>
      <c r="P47" s="59" t="s">
        <v>76</v>
      </c>
      <c r="Q47" s="59" t="s">
        <v>112</v>
      </c>
    </row>
    <row r="48" spans="1:17" ht="12.75">
      <c r="A48" s="59" t="s">
        <v>103</v>
      </c>
      <c r="B48" s="59" t="s">
        <v>166</v>
      </c>
      <c r="C48" s="59" t="s">
        <v>139</v>
      </c>
      <c r="D48" s="59" t="s">
        <v>195</v>
      </c>
      <c r="E48" s="59" t="s">
        <v>107</v>
      </c>
      <c r="F48" s="60">
        <v>42522</v>
      </c>
      <c r="G48" s="61">
        <v>-75000</v>
      </c>
      <c r="H48" s="59" t="s">
        <v>113</v>
      </c>
      <c r="I48" s="59" t="s">
        <v>196</v>
      </c>
      <c r="J48" s="59" t="s">
        <v>81</v>
      </c>
      <c r="K48" s="59" t="s">
        <v>197</v>
      </c>
      <c r="L48" s="60">
        <v>42572</v>
      </c>
      <c r="M48" s="59" t="s">
        <v>114</v>
      </c>
      <c r="N48" s="61">
        <v>-75000</v>
      </c>
      <c r="O48" s="59" t="s">
        <v>111</v>
      </c>
      <c r="P48" s="59" t="s">
        <v>76</v>
      </c>
      <c r="Q48" s="59" t="s">
        <v>112</v>
      </c>
    </row>
    <row r="49" spans="1:17" ht="12.75">
      <c r="A49" s="59" t="s">
        <v>103</v>
      </c>
      <c r="B49" s="59" t="s">
        <v>166</v>
      </c>
      <c r="C49" s="59" t="s">
        <v>139</v>
      </c>
      <c r="D49" s="59" t="s">
        <v>195</v>
      </c>
      <c r="E49" s="59" t="s">
        <v>107</v>
      </c>
      <c r="F49" s="60">
        <v>42522</v>
      </c>
      <c r="G49" s="61">
        <v>75000</v>
      </c>
      <c r="H49" s="59" t="s">
        <v>108</v>
      </c>
      <c r="I49" s="59" t="s">
        <v>196</v>
      </c>
      <c r="J49" s="59" t="s">
        <v>81</v>
      </c>
      <c r="K49" s="59" t="s">
        <v>197</v>
      </c>
      <c r="L49" s="60">
        <v>42572</v>
      </c>
      <c r="M49" s="59" t="s">
        <v>110</v>
      </c>
      <c r="N49" s="61">
        <v>75000</v>
      </c>
      <c r="O49" s="59" t="s">
        <v>111</v>
      </c>
      <c r="P49" s="59" t="s">
        <v>76</v>
      </c>
      <c r="Q49" s="59" t="s">
        <v>112</v>
      </c>
    </row>
    <row r="50" spans="1:17" ht="12.75">
      <c r="A50" s="59" t="s">
        <v>103</v>
      </c>
      <c r="B50" s="59" t="s">
        <v>166</v>
      </c>
      <c r="C50" s="59" t="s">
        <v>139</v>
      </c>
      <c r="D50" s="59" t="s">
        <v>198</v>
      </c>
      <c r="E50" s="59" t="s">
        <v>107</v>
      </c>
      <c r="F50" s="60">
        <v>42522</v>
      </c>
      <c r="G50" s="61">
        <v>222965.44</v>
      </c>
      <c r="H50" s="59" t="s">
        <v>108</v>
      </c>
      <c r="I50" s="59" t="s">
        <v>199</v>
      </c>
      <c r="J50" s="59" t="s">
        <v>81</v>
      </c>
      <c r="K50" s="59" t="s">
        <v>200</v>
      </c>
      <c r="L50" s="60">
        <v>42550</v>
      </c>
      <c r="M50" s="59" t="s">
        <v>110</v>
      </c>
      <c r="N50" s="61">
        <v>200000</v>
      </c>
      <c r="O50" s="59" t="s">
        <v>111</v>
      </c>
      <c r="P50" s="59" t="s">
        <v>76</v>
      </c>
      <c r="Q50" s="59" t="s">
        <v>112</v>
      </c>
    </row>
    <row r="51" spans="1:17" ht="12.75">
      <c r="A51" s="59" t="s">
        <v>103</v>
      </c>
      <c r="B51" s="59" t="s">
        <v>166</v>
      </c>
      <c r="C51" s="59" t="s">
        <v>139</v>
      </c>
      <c r="D51" s="59" t="s">
        <v>198</v>
      </c>
      <c r="E51" s="59" t="s">
        <v>107</v>
      </c>
      <c r="F51" s="60">
        <v>42522</v>
      </c>
      <c r="G51" s="61">
        <v>-222965.44</v>
      </c>
      <c r="H51" s="59" t="s">
        <v>113</v>
      </c>
      <c r="I51" s="59" t="s">
        <v>199</v>
      </c>
      <c r="J51" s="59" t="s">
        <v>81</v>
      </c>
      <c r="K51" s="59" t="s">
        <v>200</v>
      </c>
      <c r="L51" s="60">
        <v>42550</v>
      </c>
      <c r="M51" s="59" t="s">
        <v>114</v>
      </c>
      <c r="N51" s="61">
        <v>-200000</v>
      </c>
      <c r="O51" s="59" t="s">
        <v>111</v>
      </c>
      <c r="P51" s="59" t="s">
        <v>76</v>
      </c>
      <c r="Q51" s="59" t="s">
        <v>112</v>
      </c>
    </row>
    <row r="52" spans="1:17" ht="12.75">
      <c r="A52" s="59" t="s">
        <v>103</v>
      </c>
      <c r="B52" s="59" t="s">
        <v>166</v>
      </c>
      <c r="C52" s="59" t="s">
        <v>201</v>
      </c>
      <c r="D52" s="59" t="s">
        <v>202</v>
      </c>
      <c r="E52" s="59" t="s">
        <v>107</v>
      </c>
      <c r="F52" s="60">
        <v>42460</v>
      </c>
      <c r="G52" s="61">
        <v>10000</v>
      </c>
      <c r="H52" s="59" t="s">
        <v>108</v>
      </c>
      <c r="I52" s="59" t="s">
        <v>203</v>
      </c>
      <c r="J52" s="59" t="s">
        <v>81</v>
      </c>
      <c r="K52" s="59" t="s">
        <v>204</v>
      </c>
      <c r="L52" s="60">
        <v>42478</v>
      </c>
      <c r="M52" s="59" t="s">
        <v>110</v>
      </c>
      <c r="N52" s="61">
        <v>10000</v>
      </c>
      <c r="O52" s="59" t="s">
        <v>111</v>
      </c>
      <c r="P52" s="59" t="s">
        <v>76</v>
      </c>
      <c r="Q52" s="59" t="s">
        <v>112</v>
      </c>
    </row>
    <row r="53" spans="1:17" ht="12.75">
      <c r="A53" s="59" t="s">
        <v>103</v>
      </c>
      <c r="B53" s="59" t="s">
        <v>166</v>
      </c>
      <c r="C53" s="59" t="s">
        <v>201</v>
      </c>
      <c r="D53" s="59" t="s">
        <v>202</v>
      </c>
      <c r="E53" s="59" t="s">
        <v>107</v>
      </c>
      <c r="F53" s="60">
        <v>42460</v>
      </c>
      <c r="G53" s="61">
        <v>-10000</v>
      </c>
      <c r="H53" s="59" t="s">
        <v>113</v>
      </c>
      <c r="I53" s="59" t="s">
        <v>203</v>
      </c>
      <c r="J53" s="59" t="s">
        <v>81</v>
      </c>
      <c r="K53" s="59" t="s">
        <v>204</v>
      </c>
      <c r="L53" s="60">
        <v>42478</v>
      </c>
      <c r="M53" s="59" t="s">
        <v>114</v>
      </c>
      <c r="N53" s="61">
        <v>-10000</v>
      </c>
      <c r="O53" s="59" t="s">
        <v>111</v>
      </c>
      <c r="P53" s="59" t="s">
        <v>76</v>
      </c>
      <c r="Q53" s="59" t="s">
        <v>112</v>
      </c>
    </row>
    <row r="54" spans="1:17" ht="12.75">
      <c r="A54" s="59" t="s">
        <v>103</v>
      </c>
      <c r="B54" s="59" t="s">
        <v>166</v>
      </c>
      <c r="C54" s="59" t="s">
        <v>105</v>
      </c>
      <c r="D54" s="59" t="s">
        <v>205</v>
      </c>
      <c r="E54" s="59" t="s">
        <v>107</v>
      </c>
      <c r="F54" s="60">
        <v>42370</v>
      </c>
      <c r="G54" s="61">
        <v>30000</v>
      </c>
      <c r="H54" s="59" t="s">
        <v>108</v>
      </c>
      <c r="I54" s="59" t="s">
        <v>206</v>
      </c>
      <c r="J54" s="59" t="s">
        <v>81</v>
      </c>
      <c r="K54" s="59" t="s">
        <v>207</v>
      </c>
      <c r="L54" s="60">
        <v>42450</v>
      </c>
      <c r="M54" s="59" t="s">
        <v>110</v>
      </c>
      <c r="N54" s="61">
        <v>30000</v>
      </c>
      <c r="O54" s="59" t="s">
        <v>111</v>
      </c>
      <c r="P54" s="59" t="s">
        <v>76</v>
      </c>
      <c r="Q54" s="59" t="s">
        <v>112</v>
      </c>
    </row>
    <row r="55" spans="1:17" ht="12.75">
      <c r="A55" s="59" t="s">
        <v>103</v>
      </c>
      <c r="B55" s="59" t="s">
        <v>166</v>
      </c>
      <c r="C55" s="59" t="s">
        <v>105</v>
      </c>
      <c r="D55" s="59" t="s">
        <v>205</v>
      </c>
      <c r="E55" s="59" t="s">
        <v>107</v>
      </c>
      <c r="F55" s="60">
        <v>42370</v>
      </c>
      <c r="G55" s="61">
        <v>-30000</v>
      </c>
      <c r="H55" s="59" t="s">
        <v>113</v>
      </c>
      <c r="I55" s="59" t="s">
        <v>206</v>
      </c>
      <c r="J55" s="59" t="s">
        <v>81</v>
      </c>
      <c r="K55" s="59" t="s">
        <v>207</v>
      </c>
      <c r="L55" s="60">
        <v>42450</v>
      </c>
      <c r="M55" s="59" t="s">
        <v>114</v>
      </c>
      <c r="N55" s="61">
        <v>-30000</v>
      </c>
      <c r="O55" s="59" t="s">
        <v>111</v>
      </c>
      <c r="P55" s="59" t="s">
        <v>76</v>
      </c>
      <c r="Q55" s="59" t="s">
        <v>112</v>
      </c>
    </row>
    <row r="56" spans="1:17" ht="12.75">
      <c r="A56" s="59" t="s">
        <v>103</v>
      </c>
      <c r="B56" s="59" t="s">
        <v>166</v>
      </c>
      <c r="C56" s="59" t="s">
        <v>156</v>
      </c>
      <c r="D56" s="59" t="s">
        <v>208</v>
      </c>
      <c r="E56" s="59" t="s">
        <v>107</v>
      </c>
      <c r="F56" s="60">
        <v>42402</v>
      </c>
      <c r="G56" s="61">
        <v>-25000</v>
      </c>
      <c r="H56" s="59" t="s">
        <v>113</v>
      </c>
      <c r="I56" s="59" t="s">
        <v>209</v>
      </c>
      <c r="J56" s="59" t="s">
        <v>81</v>
      </c>
      <c r="K56" s="59" t="s">
        <v>210</v>
      </c>
      <c r="L56" s="60">
        <v>42426</v>
      </c>
      <c r="M56" s="59" t="s">
        <v>114</v>
      </c>
      <c r="N56" s="61">
        <v>-25000</v>
      </c>
      <c r="O56" s="59" t="s">
        <v>111</v>
      </c>
      <c r="P56" s="59" t="s">
        <v>76</v>
      </c>
      <c r="Q56" s="59" t="s">
        <v>112</v>
      </c>
    </row>
    <row r="57" spans="1:17" ht="12.75">
      <c r="A57" s="59" t="s">
        <v>103</v>
      </c>
      <c r="B57" s="59" t="s">
        <v>166</v>
      </c>
      <c r="C57" s="59" t="s">
        <v>156</v>
      </c>
      <c r="D57" s="59" t="s">
        <v>208</v>
      </c>
      <c r="E57" s="59" t="s">
        <v>107</v>
      </c>
      <c r="F57" s="60">
        <v>42402</v>
      </c>
      <c r="G57" s="61">
        <v>25000</v>
      </c>
      <c r="H57" s="59" t="s">
        <v>108</v>
      </c>
      <c r="I57" s="59" t="s">
        <v>209</v>
      </c>
      <c r="J57" s="59" t="s">
        <v>81</v>
      </c>
      <c r="K57" s="59" t="s">
        <v>210</v>
      </c>
      <c r="L57" s="60">
        <v>42426</v>
      </c>
      <c r="M57" s="59" t="s">
        <v>110</v>
      </c>
      <c r="N57" s="61">
        <v>25000</v>
      </c>
      <c r="O57" s="59" t="s">
        <v>111</v>
      </c>
      <c r="P57" s="59" t="s">
        <v>76</v>
      </c>
      <c r="Q57" s="59" t="s">
        <v>112</v>
      </c>
    </row>
    <row r="58" spans="1:17" ht="12.75">
      <c r="A58" s="59" t="s">
        <v>103</v>
      </c>
      <c r="B58" s="59" t="s">
        <v>211</v>
      </c>
      <c r="C58" s="59" t="s">
        <v>116</v>
      </c>
      <c r="D58" s="59" t="s">
        <v>212</v>
      </c>
      <c r="E58" s="59" t="s">
        <v>107</v>
      </c>
      <c r="F58" s="60">
        <v>42339</v>
      </c>
      <c r="G58" s="61">
        <v>-143781.45</v>
      </c>
      <c r="H58" s="59" t="s">
        <v>124</v>
      </c>
      <c r="I58" s="59" t="s">
        <v>213</v>
      </c>
      <c r="J58" s="59" t="s">
        <v>81</v>
      </c>
      <c r="K58" s="59" t="s">
        <v>214</v>
      </c>
      <c r="L58" s="60">
        <v>42391</v>
      </c>
      <c r="M58" s="59" t="s">
        <v>114</v>
      </c>
      <c r="N58" s="61">
        <v>-200000</v>
      </c>
      <c r="O58" s="59" t="s">
        <v>111</v>
      </c>
      <c r="P58" s="59" t="s">
        <v>76</v>
      </c>
      <c r="Q58" s="59" t="s">
        <v>112</v>
      </c>
    </row>
    <row r="59" spans="1:17" ht="12.75">
      <c r="A59" s="59" t="s">
        <v>103</v>
      </c>
      <c r="B59" s="59" t="s">
        <v>211</v>
      </c>
      <c r="C59" s="59" t="s">
        <v>116</v>
      </c>
      <c r="D59" s="59" t="s">
        <v>212</v>
      </c>
      <c r="E59" s="59" t="s">
        <v>107</v>
      </c>
      <c r="F59" s="60">
        <v>42339</v>
      </c>
      <c r="G59" s="61">
        <v>143781.45</v>
      </c>
      <c r="H59" s="59" t="s">
        <v>127</v>
      </c>
      <c r="I59" s="59" t="s">
        <v>213</v>
      </c>
      <c r="J59" s="59" t="s">
        <v>81</v>
      </c>
      <c r="K59" s="59" t="s">
        <v>214</v>
      </c>
      <c r="L59" s="60">
        <v>42391</v>
      </c>
      <c r="M59" s="59" t="s">
        <v>110</v>
      </c>
      <c r="N59" s="61">
        <v>200000</v>
      </c>
      <c r="O59" s="59" t="s">
        <v>111</v>
      </c>
      <c r="P59" s="59" t="s">
        <v>76</v>
      </c>
      <c r="Q59" s="59" t="s">
        <v>112</v>
      </c>
    </row>
    <row r="60" spans="1:17" ht="12.75">
      <c r="A60" s="59" t="s">
        <v>103</v>
      </c>
      <c r="B60" s="59" t="s">
        <v>211</v>
      </c>
      <c r="C60" s="59" t="s">
        <v>116</v>
      </c>
      <c r="D60" s="59" t="s">
        <v>215</v>
      </c>
      <c r="E60" s="59" t="s">
        <v>107</v>
      </c>
      <c r="F60" s="60">
        <v>42339</v>
      </c>
      <c r="G60" s="61">
        <v>-30000</v>
      </c>
      <c r="H60" s="59" t="s">
        <v>113</v>
      </c>
      <c r="I60" s="59" t="s">
        <v>216</v>
      </c>
      <c r="J60" s="59" t="s">
        <v>81</v>
      </c>
      <c r="K60" s="59" t="s">
        <v>217</v>
      </c>
      <c r="L60" s="60">
        <v>42387</v>
      </c>
      <c r="M60" s="59" t="s">
        <v>114</v>
      </c>
      <c r="N60" s="61">
        <v>-30000</v>
      </c>
      <c r="O60" s="59" t="s">
        <v>111</v>
      </c>
      <c r="P60" s="59" t="s">
        <v>76</v>
      </c>
      <c r="Q60" s="59" t="s">
        <v>112</v>
      </c>
    </row>
    <row r="61" spans="1:17" ht="12.75">
      <c r="A61" s="59" t="s">
        <v>103</v>
      </c>
      <c r="B61" s="59" t="s">
        <v>211</v>
      </c>
      <c r="C61" s="59" t="s">
        <v>116</v>
      </c>
      <c r="D61" s="59" t="s">
        <v>215</v>
      </c>
      <c r="E61" s="59" t="s">
        <v>107</v>
      </c>
      <c r="F61" s="60">
        <v>42339</v>
      </c>
      <c r="G61" s="61">
        <v>30000</v>
      </c>
      <c r="H61" s="59" t="s">
        <v>108</v>
      </c>
      <c r="I61" s="59" t="s">
        <v>216</v>
      </c>
      <c r="J61" s="59" t="s">
        <v>81</v>
      </c>
      <c r="K61" s="59" t="s">
        <v>217</v>
      </c>
      <c r="L61" s="60">
        <v>42387</v>
      </c>
      <c r="M61" s="59" t="s">
        <v>110</v>
      </c>
      <c r="N61" s="61">
        <v>30000</v>
      </c>
      <c r="O61" s="59" t="s">
        <v>111</v>
      </c>
      <c r="P61" s="59" t="s">
        <v>76</v>
      </c>
      <c r="Q61" s="59" t="s">
        <v>112</v>
      </c>
    </row>
    <row r="62" spans="1:17" ht="12.75">
      <c r="A62" s="59" t="s">
        <v>103</v>
      </c>
      <c r="B62" s="59" t="s">
        <v>211</v>
      </c>
      <c r="C62" s="59" t="s">
        <v>116</v>
      </c>
      <c r="D62" s="59" t="s">
        <v>218</v>
      </c>
      <c r="E62" s="59" t="s">
        <v>107</v>
      </c>
      <c r="F62" s="60">
        <v>42339</v>
      </c>
      <c r="G62" s="61">
        <v>-2500</v>
      </c>
      <c r="H62" s="59" t="s">
        <v>113</v>
      </c>
      <c r="I62" s="59" t="s">
        <v>219</v>
      </c>
      <c r="J62" s="59" t="s">
        <v>81</v>
      </c>
      <c r="K62" s="59" t="s">
        <v>220</v>
      </c>
      <c r="L62" s="60">
        <v>42376</v>
      </c>
      <c r="M62" s="59" t="s">
        <v>114</v>
      </c>
      <c r="N62" s="61">
        <v>-2500</v>
      </c>
      <c r="O62" s="59" t="s">
        <v>111</v>
      </c>
      <c r="P62" s="59" t="s">
        <v>76</v>
      </c>
      <c r="Q62" s="59" t="s">
        <v>112</v>
      </c>
    </row>
    <row r="63" spans="1:17" ht="12.75">
      <c r="A63" s="59" t="s">
        <v>103</v>
      </c>
      <c r="B63" s="59" t="s">
        <v>211</v>
      </c>
      <c r="C63" s="59" t="s">
        <v>116</v>
      </c>
      <c r="D63" s="59" t="s">
        <v>218</v>
      </c>
      <c r="E63" s="59" t="s">
        <v>107</v>
      </c>
      <c r="F63" s="60">
        <v>42339</v>
      </c>
      <c r="G63" s="61">
        <v>2500</v>
      </c>
      <c r="H63" s="59" t="s">
        <v>108</v>
      </c>
      <c r="I63" s="59" t="s">
        <v>219</v>
      </c>
      <c r="J63" s="59" t="s">
        <v>81</v>
      </c>
      <c r="K63" s="59" t="s">
        <v>220</v>
      </c>
      <c r="L63" s="60">
        <v>42376</v>
      </c>
      <c r="M63" s="59" t="s">
        <v>110</v>
      </c>
      <c r="N63" s="61">
        <v>2500</v>
      </c>
      <c r="O63" s="59" t="s">
        <v>111</v>
      </c>
      <c r="P63" s="59" t="s">
        <v>76</v>
      </c>
      <c r="Q63" s="59" t="s">
        <v>112</v>
      </c>
    </row>
    <row r="64" spans="1:17" ht="12.75">
      <c r="A64" s="59" t="s">
        <v>103</v>
      </c>
      <c r="B64" s="59" t="s">
        <v>115</v>
      </c>
      <c r="C64" s="59" t="s">
        <v>116</v>
      </c>
      <c r="D64" s="59" t="s">
        <v>221</v>
      </c>
      <c r="E64" s="59" t="s">
        <v>107</v>
      </c>
      <c r="F64" s="60">
        <v>43083</v>
      </c>
      <c r="G64" s="61">
        <v>-2500</v>
      </c>
      <c r="H64" s="59" t="s">
        <v>108</v>
      </c>
      <c r="I64" s="59" t="s">
        <v>222</v>
      </c>
      <c r="J64" s="59" t="s">
        <v>81</v>
      </c>
      <c r="K64" s="59" t="s">
        <v>174</v>
      </c>
      <c r="L64" s="60">
        <v>43083</v>
      </c>
      <c r="M64" s="59" t="s">
        <v>110</v>
      </c>
      <c r="N64" s="61">
        <v>-2500</v>
      </c>
      <c r="O64" s="59" t="s">
        <v>223</v>
      </c>
      <c r="P64" s="59" t="s">
        <v>76</v>
      </c>
      <c r="Q64" s="59" t="s">
        <v>224</v>
      </c>
    </row>
    <row r="65" spans="1:17" ht="12.75">
      <c r="A65" s="59" t="s">
        <v>103</v>
      </c>
      <c r="B65" s="59" t="s">
        <v>115</v>
      </c>
      <c r="C65" s="59" t="s">
        <v>116</v>
      </c>
      <c r="D65" s="59" t="s">
        <v>221</v>
      </c>
      <c r="E65" s="59" t="s">
        <v>107</v>
      </c>
      <c r="F65" s="60">
        <v>43083</v>
      </c>
      <c r="G65" s="61">
        <v>2500</v>
      </c>
      <c r="H65" s="59" t="s">
        <v>108</v>
      </c>
      <c r="I65" s="59" t="s">
        <v>222</v>
      </c>
      <c r="J65" s="59" t="s">
        <v>81</v>
      </c>
      <c r="K65" s="59" t="s">
        <v>174</v>
      </c>
      <c r="L65" s="60">
        <v>43083</v>
      </c>
      <c r="M65" s="59" t="s">
        <v>110</v>
      </c>
      <c r="N65" s="61">
        <v>2500</v>
      </c>
      <c r="O65" s="59" t="s">
        <v>223</v>
      </c>
      <c r="P65" s="59" t="s">
        <v>76</v>
      </c>
      <c r="Q65" s="59" t="s">
        <v>224</v>
      </c>
    </row>
    <row r="66" spans="1:17" ht="12.75">
      <c r="A66" s="59" t="s">
        <v>107</v>
      </c>
      <c r="B66" s="59" t="s">
        <v>104</v>
      </c>
      <c r="C66" s="59" t="s">
        <v>156</v>
      </c>
      <c r="D66" s="59" t="s">
        <v>88</v>
      </c>
      <c r="E66" s="59" t="s">
        <v>107</v>
      </c>
      <c r="F66" s="60">
        <v>43133</v>
      </c>
      <c r="G66" s="61">
        <v>2500</v>
      </c>
      <c r="H66" s="59" t="s">
        <v>225</v>
      </c>
      <c r="I66" s="59" t="s">
        <v>226</v>
      </c>
      <c r="J66" s="59" t="s">
        <v>81</v>
      </c>
      <c r="K66" s="59" t="s">
        <v>79</v>
      </c>
      <c r="L66" s="60">
        <v>43154</v>
      </c>
      <c r="M66" s="59" t="s">
        <v>227</v>
      </c>
      <c r="N66" s="61">
        <v>2500</v>
      </c>
      <c r="O66" s="59" t="s">
        <v>15</v>
      </c>
      <c r="P66" s="59" t="s">
        <v>76</v>
      </c>
      <c r="Q66" s="59" t="s">
        <v>224</v>
      </c>
    </row>
    <row r="67" spans="1:17" ht="12.75">
      <c r="A67" s="59" t="s">
        <v>103</v>
      </c>
      <c r="B67" s="59" t="s">
        <v>104</v>
      </c>
      <c r="C67" s="59" t="s">
        <v>156</v>
      </c>
      <c r="D67" s="59" t="s">
        <v>88</v>
      </c>
      <c r="E67" s="59" t="s">
        <v>228</v>
      </c>
      <c r="F67" s="60">
        <v>43133</v>
      </c>
      <c r="G67" s="61">
        <v>-2500</v>
      </c>
      <c r="H67" s="59" t="s">
        <v>108</v>
      </c>
      <c r="I67" s="59" t="s">
        <v>226</v>
      </c>
      <c r="J67" s="59" t="s">
        <v>81</v>
      </c>
      <c r="K67" s="59" t="s">
        <v>79</v>
      </c>
      <c r="L67" s="60">
        <v>43154</v>
      </c>
      <c r="M67" s="59" t="s">
        <v>110</v>
      </c>
      <c r="N67" s="61">
        <v>-2500</v>
      </c>
      <c r="O67" s="59" t="s">
        <v>15</v>
      </c>
      <c r="P67" s="59" t="s">
        <v>76</v>
      </c>
      <c r="Q67" s="59" t="s">
        <v>224</v>
      </c>
    </row>
    <row r="68" spans="1:17" ht="12.75">
      <c r="A68" s="59" t="s">
        <v>107</v>
      </c>
      <c r="B68" s="59" t="s">
        <v>115</v>
      </c>
      <c r="C68" s="59" t="s">
        <v>116</v>
      </c>
      <c r="D68" s="59" t="s">
        <v>229</v>
      </c>
      <c r="E68" s="59" t="s">
        <v>107</v>
      </c>
      <c r="F68" s="60">
        <v>43100</v>
      </c>
      <c r="G68" s="61">
        <v>9826.18</v>
      </c>
      <c r="H68" s="59" t="s">
        <v>225</v>
      </c>
      <c r="I68" s="59" t="s">
        <v>230</v>
      </c>
      <c r="J68" s="59" t="s">
        <v>81</v>
      </c>
      <c r="K68" s="59" t="s">
        <v>119</v>
      </c>
      <c r="L68" s="60">
        <v>43131</v>
      </c>
      <c r="M68" s="59" t="s">
        <v>227</v>
      </c>
      <c r="N68" s="61">
        <v>9786.88</v>
      </c>
      <c r="O68" s="59" t="s">
        <v>15</v>
      </c>
      <c r="P68" s="59" t="s">
        <v>76</v>
      </c>
      <c r="Q68" s="59" t="s">
        <v>224</v>
      </c>
    </row>
    <row r="69" spans="1:17" ht="12.75">
      <c r="A69" s="59" t="s">
        <v>231</v>
      </c>
      <c r="B69" s="59" t="s">
        <v>115</v>
      </c>
      <c r="C69" s="59" t="s">
        <v>116</v>
      </c>
      <c r="D69" s="59" t="s">
        <v>229</v>
      </c>
      <c r="E69" s="59" t="s">
        <v>107</v>
      </c>
      <c r="F69" s="60">
        <v>43100</v>
      </c>
      <c r="G69" s="61">
        <v>119.84</v>
      </c>
      <c r="H69" s="59" t="s">
        <v>232</v>
      </c>
      <c r="I69" s="59" t="s">
        <v>230</v>
      </c>
      <c r="J69" s="59" t="s">
        <v>81</v>
      </c>
      <c r="K69" s="59" t="s">
        <v>119</v>
      </c>
      <c r="L69" s="60">
        <v>43131</v>
      </c>
      <c r="M69" s="59" t="s">
        <v>114</v>
      </c>
      <c r="N69" s="61">
        <v>0</v>
      </c>
      <c r="O69" s="59" t="s">
        <v>15</v>
      </c>
      <c r="P69" s="59" t="s">
        <v>76</v>
      </c>
      <c r="Q69" s="59" t="s">
        <v>224</v>
      </c>
    </row>
    <row r="70" spans="1:17" ht="12.75">
      <c r="A70" s="59" t="s">
        <v>103</v>
      </c>
      <c r="B70" s="59" t="s">
        <v>115</v>
      </c>
      <c r="C70" s="59" t="s">
        <v>116</v>
      </c>
      <c r="D70" s="59" t="s">
        <v>229</v>
      </c>
      <c r="E70" s="59" t="s">
        <v>233</v>
      </c>
      <c r="F70" s="60">
        <v>43100</v>
      </c>
      <c r="G70" s="61">
        <v>-9946.02</v>
      </c>
      <c r="H70" s="59" t="s">
        <v>108</v>
      </c>
      <c r="I70" s="59" t="s">
        <v>230</v>
      </c>
      <c r="J70" s="59" t="s">
        <v>81</v>
      </c>
      <c r="K70" s="59" t="s">
        <v>119</v>
      </c>
      <c r="L70" s="60">
        <v>43131</v>
      </c>
      <c r="M70" s="59" t="s">
        <v>110</v>
      </c>
      <c r="N70" s="61">
        <v>-9786.88</v>
      </c>
      <c r="O70" s="59" t="s">
        <v>15</v>
      </c>
      <c r="P70" s="59" t="s">
        <v>76</v>
      </c>
      <c r="Q70" s="59" t="s">
        <v>224</v>
      </c>
    </row>
    <row r="71" spans="1:17" ht="12.75">
      <c r="A71" s="59" t="s">
        <v>107</v>
      </c>
      <c r="B71" s="59" t="s">
        <v>104</v>
      </c>
      <c r="C71" s="59" t="s">
        <v>105</v>
      </c>
      <c r="D71" s="59" t="s">
        <v>234</v>
      </c>
      <c r="E71" s="59" t="s">
        <v>107</v>
      </c>
      <c r="F71" s="60">
        <v>43110</v>
      </c>
      <c r="G71" s="61">
        <v>2500</v>
      </c>
      <c r="H71" s="59" t="s">
        <v>225</v>
      </c>
      <c r="I71" s="59" t="s">
        <v>235</v>
      </c>
      <c r="J71" s="59" t="s">
        <v>81</v>
      </c>
      <c r="K71" s="59" t="s">
        <v>122</v>
      </c>
      <c r="L71" s="60">
        <v>43124</v>
      </c>
      <c r="M71" s="59" t="s">
        <v>227</v>
      </c>
      <c r="N71" s="61">
        <v>2500</v>
      </c>
      <c r="O71" s="59" t="s">
        <v>15</v>
      </c>
      <c r="P71" s="59" t="s">
        <v>76</v>
      </c>
      <c r="Q71" s="59" t="s">
        <v>224</v>
      </c>
    </row>
    <row r="72" spans="1:17" ht="12.75">
      <c r="A72" s="59" t="s">
        <v>103</v>
      </c>
      <c r="B72" s="59" t="s">
        <v>104</v>
      </c>
      <c r="C72" s="59" t="s">
        <v>105</v>
      </c>
      <c r="D72" s="59" t="s">
        <v>234</v>
      </c>
      <c r="E72" s="59" t="s">
        <v>236</v>
      </c>
      <c r="F72" s="60">
        <v>43110</v>
      </c>
      <c r="G72" s="61">
        <v>-2500</v>
      </c>
      <c r="H72" s="59" t="s">
        <v>108</v>
      </c>
      <c r="I72" s="59" t="s">
        <v>235</v>
      </c>
      <c r="J72" s="59" t="s">
        <v>81</v>
      </c>
      <c r="K72" s="59" t="s">
        <v>122</v>
      </c>
      <c r="L72" s="60">
        <v>43124</v>
      </c>
      <c r="M72" s="59" t="s">
        <v>110</v>
      </c>
      <c r="N72" s="61">
        <v>-2500</v>
      </c>
      <c r="O72" s="59" t="s">
        <v>15</v>
      </c>
      <c r="P72" s="59" t="s">
        <v>76</v>
      </c>
      <c r="Q72" s="59" t="s">
        <v>224</v>
      </c>
    </row>
    <row r="73" spans="1:17" ht="12.75">
      <c r="A73" s="59" t="s">
        <v>107</v>
      </c>
      <c r="B73" s="59" t="s">
        <v>115</v>
      </c>
      <c r="C73" s="59" t="s">
        <v>116</v>
      </c>
      <c r="D73" s="59" t="s">
        <v>237</v>
      </c>
      <c r="E73" s="59" t="s">
        <v>107</v>
      </c>
      <c r="F73" s="60">
        <v>43089</v>
      </c>
      <c r="G73" s="61">
        <v>152887.16</v>
      </c>
      <c r="H73" s="59" t="s">
        <v>225</v>
      </c>
      <c r="I73" s="59" t="s">
        <v>238</v>
      </c>
      <c r="J73" s="59" t="s">
        <v>81</v>
      </c>
      <c r="K73" s="59" t="s">
        <v>126</v>
      </c>
      <c r="L73" s="60">
        <v>43104</v>
      </c>
      <c r="M73" s="59" t="s">
        <v>227</v>
      </c>
      <c r="N73" s="61">
        <v>202116.83</v>
      </c>
      <c r="O73" s="59" t="s">
        <v>15</v>
      </c>
      <c r="P73" s="59" t="s">
        <v>76</v>
      </c>
      <c r="Q73" s="59" t="s">
        <v>224</v>
      </c>
    </row>
    <row r="74" spans="1:17" ht="12.75">
      <c r="A74" s="59" t="s">
        <v>231</v>
      </c>
      <c r="B74" s="59" t="s">
        <v>115</v>
      </c>
      <c r="C74" s="59" t="s">
        <v>116</v>
      </c>
      <c r="D74" s="59" t="s">
        <v>237</v>
      </c>
      <c r="E74" s="59" t="s">
        <v>107</v>
      </c>
      <c r="F74" s="60">
        <v>43089</v>
      </c>
      <c r="G74" s="61">
        <v>-0.01</v>
      </c>
      <c r="H74" s="59" t="s">
        <v>232</v>
      </c>
      <c r="I74" s="59" t="s">
        <v>238</v>
      </c>
      <c r="J74" s="59" t="s">
        <v>81</v>
      </c>
      <c r="K74" s="59" t="s">
        <v>126</v>
      </c>
      <c r="L74" s="60">
        <v>43104</v>
      </c>
      <c r="M74" s="59" t="s">
        <v>114</v>
      </c>
      <c r="N74" s="61">
        <v>-0.01</v>
      </c>
      <c r="O74" s="59" t="s">
        <v>15</v>
      </c>
      <c r="P74" s="59" t="s">
        <v>76</v>
      </c>
      <c r="Q74" s="59" t="s">
        <v>224</v>
      </c>
    </row>
    <row r="75" spans="1:17" ht="12.75">
      <c r="A75" s="59" t="s">
        <v>231</v>
      </c>
      <c r="B75" s="59" t="s">
        <v>115</v>
      </c>
      <c r="C75" s="59" t="s">
        <v>116</v>
      </c>
      <c r="D75" s="59" t="s">
        <v>237</v>
      </c>
      <c r="E75" s="59" t="s">
        <v>239</v>
      </c>
      <c r="F75" s="60">
        <v>43089</v>
      </c>
      <c r="G75" s="61">
        <v>-1601.22</v>
      </c>
      <c r="H75" s="59" t="s">
        <v>232</v>
      </c>
      <c r="I75" s="59" t="s">
        <v>238</v>
      </c>
      <c r="J75" s="59" t="s">
        <v>81</v>
      </c>
      <c r="K75" s="59" t="s">
        <v>126</v>
      </c>
      <c r="L75" s="60">
        <v>43104</v>
      </c>
      <c r="M75" s="59" t="s">
        <v>114</v>
      </c>
      <c r="N75" s="61">
        <v>-2116.81</v>
      </c>
      <c r="O75" s="59" t="s">
        <v>15</v>
      </c>
      <c r="P75" s="59" t="s">
        <v>76</v>
      </c>
      <c r="Q75" s="59" t="s">
        <v>224</v>
      </c>
    </row>
    <row r="76" spans="1:17" ht="12.75">
      <c r="A76" s="59" t="s">
        <v>103</v>
      </c>
      <c r="B76" s="59" t="s">
        <v>115</v>
      </c>
      <c r="C76" s="59" t="s">
        <v>116</v>
      </c>
      <c r="D76" s="59" t="s">
        <v>237</v>
      </c>
      <c r="E76" s="59" t="s">
        <v>240</v>
      </c>
      <c r="F76" s="60">
        <v>43089</v>
      </c>
      <c r="G76" s="61">
        <v>-151285.93</v>
      </c>
      <c r="H76" s="59" t="s">
        <v>127</v>
      </c>
      <c r="I76" s="59" t="s">
        <v>238</v>
      </c>
      <c r="J76" s="59" t="s">
        <v>81</v>
      </c>
      <c r="K76" s="59" t="s">
        <v>126</v>
      </c>
      <c r="L76" s="60">
        <v>43104</v>
      </c>
      <c r="M76" s="59" t="s">
        <v>110</v>
      </c>
      <c r="N76" s="61">
        <v>-200000</v>
      </c>
      <c r="O76" s="59" t="s">
        <v>15</v>
      </c>
      <c r="P76" s="59" t="s">
        <v>76</v>
      </c>
      <c r="Q76" s="59" t="s">
        <v>224</v>
      </c>
    </row>
    <row r="77" spans="1:17" ht="12.75">
      <c r="A77" s="59" t="s">
        <v>107</v>
      </c>
      <c r="B77" s="59" t="s">
        <v>115</v>
      </c>
      <c r="C77" s="59" t="s">
        <v>116</v>
      </c>
      <c r="D77" s="59" t="s">
        <v>241</v>
      </c>
      <c r="E77" s="59" t="s">
        <v>107</v>
      </c>
      <c r="F77" s="60">
        <v>43070</v>
      </c>
      <c r="G77" s="61">
        <v>5924.17</v>
      </c>
      <c r="H77" s="59" t="s">
        <v>225</v>
      </c>
      <c r="I77" s="59" t="s">
        <v>242</v>
      </c>
      <c r="J77" s="59" t="s">
        <v>81</v>
      </c>
      <c r="K77" s="59" t="s">
        <v>130</v>
      </c>
      <c r="L77" s="60">
        <v>43103</v>
      </c>
      <c r="M77" s="59" t="s">
        <v>227</v>
      </c>
      <c r="N77" s="61">
        <v>5000</v>
      </c>
      <c r="O77" s="59" t="s">
        <v>15</v>
      </c>
      <c r="P77" s="59" t="s">
        <v>76</v>
      </c>
      <c r="Q77" s="59" t="s">
        <v>224</v>
      </c>
    </row>
    <row r="78" spans="1:17" ht="12.75">
      <c r="A78" s="59" t="s">
        <v>103</v>
      </c>
      <c r="B78" s="59" t="s">
        <v>115</v>
      </c>
      <c r="C78" s="59" t="s">
        <v>116</v>
      </c>
      <c r="D78" s="59" t="s">
        <v>241</v>
      </c>
      <c r="E78" s="59" t="s">
        <v>243</v>
      </c>
      <c r="F78" s="60">
        <v>43070</v>
      </c>
      <c r="G78" s="61">
        <v>-5924.17</v>
      </c>
      <c r="H78" s="59" t="s">
        <v>108</v>
      </c>
      <c r="I78" s="59" t="s">
        <v>242</v>
      </c>
      <c r="J78" s="59" t="s">
        <v>81</v>
      </c>
      <c r="K78" s="59" t="s">
        <v>130</v>
      </c>
      <c r="L78" s="60">
        <v>43103</v>
      </c>
      <c r="M78" s="59" t="s">
        <v>110</v>
      </c>
      <c r="N78" s="61">
        <v>-5000</v>
      </c>
      <c r="O78" s="59" t="s">
        <v>15</v>
      </c>
      <c r="P78" s="59" t="s">
        <v>76</v>
      </c>
      <c r="Q78" s="59" t="s">
        <v>224</v>
      </c>
    </row>
    <row r="79" spans="1:17" ht="12.75">
      <c r="A79" s="59" t="s">
        <v>107</v>
      </c>
      <c r="B79" s="59" t="s">
        <v>115</v>
      </c>
      <c r="C79" s="59" t="s">
        <v>181</v>
      </c>
      <c r="D79" s="59" t="s">
        <v>244</v>
      </c>
      <c r="E79" s="59" t="s">
        <v>107</v>
      </c>
      <c r="F79" s="60">
        <v>43032</v>
      </c>
      <c r="G79" s="61">
        <v>17688.68</v>
      </c>
      <c r="H79" s="59" t="s">
        <v>225</v>
      </c>
      <c r="I79" s="59" t="s">
        <v>245</v>
      </c>
      <c r="J79" s="59" t="s">
        <v>81</v>
      </c>
      <c r="K79" s="59" t="s">
        <v>134</v>
      </c>
      <c r="L79" s="60">
        <v>43054</v>
      </c>
      <c r="M79" s="59" t="s">
        <v>227</v>
      </c>
      <c r="N79" s="61">
        <v>15000</v>
      </c>
      <c r="O79" s="59" t="s">
        <v>15</v>
      </c>
      <c r="P79" s="59" t="s">
        <v>76</v>
      </c>
      <c r="Q79" s="59" t="s">
        <v>224</v>
      </c>
    </row>
    <row r="80" spans="1:17" ht="12.75">
      <c r="A80" s="59" t="s">
        <v>231</v>
      </c>
      <c r="B80" s="59" t="s">
        <v>115</v>
      </c>
      <c r="C80" s="59" t="s">
        <v>181</v>
      </c>
      <c r="D80" s="59" t="s">
        <v>244</v>
      </c>
      <c r="E80" s="59" t="s">
        <v>107</v>
      </c>
      <c r="F80" s="60">
        <v>43032</v>
      </c>
      <c r="G80" s="61">
        <v>-267.08</v>
      </c>
      <c r="H80" s="59" t="s">
        <v>232</v>
      </c>
      <c r="I80" s="59" t="s">
        <v>245</v>
      </c>
      <c r="J80" s="59" t="s">
        <v>81</v>
      </c>
      <c r="K80" s="59" t="s">
        <v>134</v>
      </c>
      <c r="L80" s="60">
        <v>43054</v>
      </c>
      <c r="M80" s="59" t="s">
        <v>114</v>
      </c>
      <c r="N80" s="61">
        <v>0</v>
      </c>
      <c r="O80" s="59" t="s">
        <v>15</v>
      </c>
      <c r="P80" s="59" t="s">
        <v>76</v>
      </c>
      <c r="Q80" s="59" t="s">
        <v>224</v>
      </c>
    </row>
    <row r="81" spans="1:17" ht="12.75">
      <c r="A81" s="59" t="s">
        <v>103</v>
      </c>
      <c r="B81" s="59" t="s">
        <v>115</v>
      </c>
      <c r="C81" s="59" t="s">
        <v>181</v>
      </c>
      <c r="D81" s="59" t="s">
        <v>244</v>
      </c>
      <c r="E81" s="59" t="s">
        <v>246</v>
      </c>
      <c r="F81" s="60">
        <v>43032</v>
      </c>
      <c r="G81" s="61">
        <v>-17421.6</v>
      </c>
      <c r="H81" s="59" t="s">
        <v>108</v>
      </c>
      <c r="I81" s="59" t="s">
        <v>245</v>
      </c>
      <c r="J81" s="59" t="s">
        <v>81</v>
      </c>
      <c r="K81" s="59" t="s">
        <v>134</v>
      </c>
      <c r="L81" s="60">
        <v>43054</v>
      </c>
      <c r="M81" s="59" t="s">
        <v>110</v>
      </c>
      <c r="N81" s="61">
        <v>-15000</v>
      </c>
      <c r="O81" s="59" t="s">
        <v>15</v>
      </c>
      <c r="P81" s="59" t="s">
        <v>76</v>
      </c>
      <c r="Q81" s="59" t="s">
        <v>224</v>
      </c>
    </row>
    <row r="82" spans="1:17" ht="12.75">
      <c r="A82" s="59" t="s">
        <v>107</v>
      </c>
      <c r="B82" s="59" t="s">
        <v>115</v>
      </c>
      <c r="C82" s="59" t="s">
        <v>181</v>
      </c>
      <c r="D82" s="59" t="s">
        <v>247</v>
      </c>
      <c r="E82" s="59" t="s">
        <v>107</v>
      </c>
      <c r="F82" s="60">
        <v>43038</v>
      </c>
      <c r="G82" s="61">
        <v>41273.58</v>
      </c>
      <c r="H82" s="59" t="s">
        <v>225</v>
      </c>
      <c r="I82" s="59" t="s">
        <v>248</v>
      </c>
      <c r="J82" s="59" t="s">
        <v>81</v>
      </c>
      <c r="K82" s="59" t="s">
        <v>142</v>
      </c>
      <c r="L82" s="60">
        <v>43039</v>
      </c>
      <c r="M82" s="59" t="s">
        <v>227</v>
      </c>
      <c r="N82" s="61">
        <v>35000</v>
      </c>
      <c r="O82" s="59" t="s">
        <v>15</v>
      </c>
      <c r="P82" s="59" t="s">
        <v>76</v>
      </c>
      <c r="Q82" s="59" t="s">
        <v>224</v>
      </c>
    </row>
    <row r="83" spans="1:17" ht="12.75">
      <c r="A83" s="59" t="s">
        <v>231</v>
      </c>
      <c r="B83" s="59" t="s">
        <v>115</v>
      </c>
      <c r="C83" s="59" t="s">
        <v>181</v>
      </c>
      <c r="D83" s="59" t="s">
        <v>247</v>
      </c>
      <c r="E83" s="59" t="s">
        <v>107</v>
      </c>
      <c r="F83" s="60">
        <v>43038</v>
      </c>
      <c r="G83" s="61">
        <v>-2079.85</v>
      </c>
      <c r="H83" s="59" t="s">
        <v>232</v>
      </c>
      <c r="I83" s="59" t="s">
        <v>248</v>
      </c>
      <c r="J83" s="59" t="s">
        <v>81</v>
      </c>
      <c r="K83" s="59" t="s">
        <v>142</v>
      </c>
      <c r="L83" s="60">
        <v>43039</v>
      </c>
      <c r="M83" s="59" t="s">
        <v>114</v>
      </c>
      <c r="N83" s="61">
        <v>0</v>
      </c>
      <c r="O83" s="59" t="s">
        <v>15</v>
      </c>
      <c r="P83" s="59" t="s">
        <v>76</v>
      </c>
      <c r="Q83" s="59" t="s">
        <v>224</v>
      </c>
    </row>
    <row r="84" spans="1:17" ht="12.75">
      <c r="A84" s="59" t="s">
        <v>103</v>
      </c>
      <c r="B84" s="59" t="s">
        <v>115</v>
      </c>
      <c r="C84" s="59" t="s">
        <v>181</v>
      </c>
      <c r="D84" s="59" t="s">
        <v>247</v>
      </c>
      <c r="E84" s="59" t="s">
        <v>249</v>
      </c>
      <c r="F84" s="60">
        <v>43038</v>
      </c>
      <c r="G84" s="61">
        <v>-39193.73</v>
      </c>
      <c r="H84" s="59" t="s">
        <v>108</v>
      </c>
      <c r="I84" s="59" t="s">
        <v>248</v>
      </c>
      <c r="J84" s="59" t="s">
        <v>81</v>
      </c>
      <c r="K84" s="59" t="s">
        <v>142</v>
      </c>
      <c r="L84" s="60">
        <v>43039</v>
      </c>
      <c r="M84" s="59" t="s">
        <v>110</v>
      </c>
      <c r="N84" s="61">
        <v>-35000</v>
      </c>
      <c r="O84" s="59" t="s">
        <v>15</v>
      </c>
      <c r="P84" s="59" t="s">
        <v>76</v>
      </c>
      <c r="Q84" s="59" t="s">
        <v>224</v>
      </c>
    </row>
    <row r="85" spans="1:17" ht="12.75">
      <c r="A85" s="59" t="s">
        <v>107</v>
      </c>
      <c r="B85" s="59" t="s">
        <v>115</v>
      </c>
      <c r="C85" s="59" t="s">
        <v>135</v>
      </c>
      <c r="D85" s="59" t="s">
        <v>250</v>
      </c>
      <c r="E85" s="59" t="s">
        <v>107</v>
      </c>
      <c r="F85" s="60">
        <v>42977</v>
      </c>
      <c r="G85" s="61">
        <v>25000</v>
      </c>
      <c r="H85" s="59" t="s">
        <v>225</v>
      </c>
      <c r="I85" s="59" t="s">
        <v>251</v>
      </c>
      <c r="J85" s="59" t="s">
        <v>81</v>
      </c>
      <c r="K85" s="59" t="s">
        <v>138</v>
      </c>
      <c r="L85" s="60">
        <v>43007</v>
      </c>
      <c r="M85" s="59" t="s">
        <v>227</v>
      </c>
      <c r="N85" s="61">
        <v>25000</v>
      </c>
      <c r="O85" s="59" t="s">
        <v>15</v>
      </c>
      <c r="P85" s="59" t="s">
        <v>76</v>
      </c>
      <c r="Q85" s="59" t="s">
        <v>224</v>
      </c>
    </row>
    <row r="86" spans="1:17" ht="12.75">
      <c r="A86" s="59" t="s">
        <v>103</v>
      </c>
      <c r="B86" s="59" t="s">
        <v>115</v>
      </c>
      <c r="C86" s="59" t="s">
        <v>135</v>
      </c>
      <c r="D86" s="59" t="s">
        <v>250</v>
      </c>
      <c r="E86" s="59" t="s">
        <v>252</v>
      </c>
      <c r="F86" s="60">
        <v>42977</v>
      </c>
      <c r="G86" s="61">
        <v>-25000</v>
      </c>
      <c r="H86" s="59" t="s">
        <v>108</v>
      </c>
      <c r="I86" s="59" t="s">
        <v>251</v>
      </c>
      <c r="J86" s="59" t="s">
        <v>81</v>
      </c>
      <c r="K86" s="59" t="s">
        <v>138</v>
      </c>
      <c r="L86" s="60">
        <v>43007</v>
      </c>
      <c r="M86" s="59" t="s">
        <v>110</v>
      </c>
      <c r="N86" s="61">
        <v>-25000</v>
      </c>
      <c r="O86" s="59" t="s">
        <v>15</v>
      </c>
      <c r="P86" s="59" t="s">
        <v>76</v>
      </c>
      <c r="Q86" s="59" t="s">
        <v>224</v>
      </c>
    </row>
    <row r="87" spans="1:17" ht="12.75">
      <c r="A87" s="59" t="s">
        <v>107</v>
      </c>
      <c r="B87" s="59" t="s">
        <v>115</v>
      </c>
      <c r="C87" s="59" t="s">
        <v>253</v>
      </c>
      <c r="D87" s="59" t="s">
        <v>254</v>
      </c>
      <c r="E87" s="59" t="s">
        <v>107</v>
      </c>
      <c r="F87" s="60">
        <v>42990</v>
      </c>
      <c r="G87" s="61">
        <v>10000</v>
      </c>
      <c r="H87" s="59" t="s">
        <v>225</v>
      </c>
      <c r="I87" s="59" t="s">
        <v>255</v>
      </c>
      <c r="J87" s="59" t="s">
        <v>81</v>
      </c>
      <c r="K87" s="59" t="s">
        <v>162</v>
      </c>
      <c r="L87" s="60">
        <v>42992</v>
      </c>
      <c r="M87" s="59" t="s">
        <v>227</v>
      </c>
      <c r="N87" s="61">
        <v>10000</v>
      </c>
      <c r="O87" s="59" t="s">
        <v>15</v>
      </c>
      <c r="P87" s="59" t="s">
        <v>76</v>
      </c>
      <c r="Q87" s="59" t="s">
        <v>224</v>
      </c>
    </row>
    <row r="88" spans="1:17" ht="12.75">
      <c r="A88" s="59" t="s">
        <v>103</v>
      </c>
      <c r="B88" s="59" t="s">
        <v>115</v>
      </c>
      <c r="C88" s="59" t="s">
        <v>253</v>
      </c>
      <c r="D88" s="59" t="s">
        <v>254</v>
      </c>
      <c r="E88" s="59" t="s">
        <v>256</v>
      </c>
      <c r="F88" s="60">
        <v>42990</v>
      </c>
      <c r="G88" s="61">
        <v>-10000</v>
      </c>
      <c r="H88" s="59" t="s">
        <v>108</v>
      </c>
      <c r="I88" s="59" t="s">
        <v>255</v>
      </c>
      <c r="J88" s="59" t="s">
        <v>81</v>
      </c>
      <c r="K88" s="59" t="s">
        <v>162</v>
      </c>
      <c r="L88" s="60">
        <v>42992</v>
      </c>
      <c r="M88" s="59" t="s">
        <v>110</v>
      </c>
      <c r="N88" s="61">
        <v>-10000</v>
      </c>
      <c r="O88" s="59" t="s">
        <v>15</v>
      </c>
      <c r="P88" s="59" t="s">
        <v>76</v>
      </c>
      <c r="Q88" s="59" t="s">
        <v>224</v>
      </c>
    </row>
    <row r="89" spans="1:17" ht="12.75">
      <c r="A89" s="59" t="s">
        <v>107</v>
      </c>
      <c r="B89" s="59" t="s">
        <v>115</v>
      </c>
      <c r="C89" s="59" t="s">
        <v>253</v>
      </c>
      <c r="D89" s="59" t="s">
        <v>257</v>
      </c>
      <c r="E89" s="59" t="s">
        <v>107</v>
      </c>
      <c r="F89" s="60">
        <v>42990</v>
      </c>
      <c r="G89" s="61">
        <v>-10000</v>
      </c>
      <c r="H89" s="59" t="s">
        <v>225</v>
      </c>
      <c r="I89" s="59" t="s">
        <v>258</v>
      </c>
      <c r="J89" s="59" t="s">
        <v>81</v>
      </c>
      <c r="K89" s="59" t="s">
        <v>162</v>
      </c>
      <c r="L89" s="60">
        <v>42992</v>
      </c>
      <c r="M89" s="59" t="s">
        <v>227</v>
      </c>
      <c r="N89" s="61">
        <v>-10000</v>
      </c>
      <c r="O89" s="59" t="s">
        <v>15</v>
      </c>
      <c r="P89" s="59" t="s">
        <v>76</v>
      </c>
      <c r="Q89" s="59" t="s">
        <v>224</v>
      </c>
    </row>
    <row r="90" spans="1:17" ht="12.75">
      <c r="A90" s="59" t="s">
        <v>103</v>
      </c>
      <c r="B90" s="59" t="s">
        <v>115</v>
      </c>
      <c r="C90" s="59" t="s">
        <v>253</v>
      </c>
      <c r="D90" s="59" t="s">
        <v>257</v>
      </c>
      <c r="E90" s="59" t="s">
        <v>256</v>
      </c>
      <c r="F90" s="60">
        <v>42990</v>
      </c>
      <c r="G90" s="61">
        <v>10000</v>
      </c>
      <c r="H90" s="59" t="s">
        <v>108</v>
      </c>
      <c r="I90" s="59" t="s">
        <v>258</v>
      </c>
      <c r="J90" s="59" t="s">
        <v>81</v>
      </c>
      <c r="K90" s="59" t="s">
        <v>162</v>
      </c>
      <c r="L90" s="60">
        <v>42992</v>
      </c>
      <c r="M90" s="59" t="s">
        <v>110</v>
      </c>
      <c r="N90" s="61">
        <v>10000</v>
      </c>
      <c r="O90" s="59" t="s">
        <v>15</v>
      </c>
      <c r="P90" s="59" t="s">
        <v>76</v>
      </c>
      <c r="Q90" s="59" t="s">
        <v>224</v>
      </c>
    </row>
    <row r="91" spans="1:17" ht="12.75">
      <c r="A91" s="59" t="s">
        <v>107</v>
      </c>
      <c r="B91" s="59" t="s">
        <v>115</v>
      </c>
      <c r="C91" s="59" t="s">
        <v>253</v>
      </c>
      <c r="D91" s="59" t="s">
        <v>259</v>
      </c>
      <c r="E91" s="59" t="s">
        <v>107</v>
      </c>
      <c r="F91" s="60">
        <v>42990</v>
      </c>
      <c r="G91" s="61">
        <v>10000</v>
      </c>
      <c r="H91" s="59" t="s">
        <v>225</v>
      </c>
      <c r="I91" s="59" t="s">
        <v>260</v>
      </c>
      <c r="J91" s="59" t="s">
        <v>81</v>
      </c>
      <c r="K91" s="59" t="s">
        <v>162</v>
      </c>
      <c r="L91" s="60">
        <v>42992</v>
      </c>
      <c r="M91" s="59" t="s">
        <v>227</v>
      </c>
      <c r="N91" s="61">
        <v>10000</v>
      </c>
      <c r="O91" s="59" t="s">
        <v>15</v>
      </c>
      <c r="P91" s="59" t="s">
        <v>76</v>
      </c>
      <c r="Q91" s="59" t="s">
        <v>224</v>
      </c>
    </row>
    <row r="92" spans="1:17" ht="12.75">
      <c r="A92" s="59" t="s">
        <v>103</v>
      </c>
      <c r="B92" s="59" t="s">
        <v>115</v>
      </c>
      <c r="C92" s="59" t="s">
        <v>253</v>
      </c>
      <c r="D92" s="59" t="s">
        <v>259</v>
      </c>
      <c r="E92" s="59" t="s">
        <v>256</v>
      </c>
      <c r="F92" s="60">
        <v>42990</v>
      </c>
      <c r="G92" s="61">
        <v>-10000</v>
      </c>
      <c r="H92" s="59" t="s">
        <v>108</v>
      </c>
      <c r="I92" s="59" t="s">
        <v>260</v>
      </c>
      <c r="J92" s="59" t="s">
        <v>81</v>
      </c>
      <c r="K92" s="59" t="s">
        <v>162</v>
      </c>
      <c r="L92" s="60">
        <v>42992</v>
      </c>
      <c r="M92" s="59" t="s">
        <v>110</v>
      </c>
      <c r="N92" s="61">
        <v>-10000</v>
      </c>
      <c r="O92" s="59" t="s">
        <v>15</v>
      </c>
      <c r="P92" s="59" t="s">
        <v>76</v>
      </c>
      <c r="Q92" s="59" t="s">
        <v>224</v>
      </c>
    </row>
    <row r="93" spans="1:17" ht="12.75">
      <c r="A93" s="59" t="s">
        <v>107</v>
      </c>
      <c r="B93" s="59" t="s">
        <v>115</v>
      </c>
      <c r="C93" s="59" t="s">
        <v>139</v>
      </c>
      <c r="D93" s="59" t="s">
        <v>261</v>
      </c>
      <c r="E93" s="59" t="s">
        <v>107</v>
      </c>
      <c r="F93" s="60">
        <v>42887</v>
      </c>
      <c r="G93" s="61">
        <v>16797.31</v>
      </c>
      <c r="H93" s="59" t="s">
        <v>225</v>
      </c>
      <c r="I93" s="59" t="s">
        <v>262</v>
      </c>
      <c r="J93" s="59" t="s">
        <v>81</v>
      </c>
      <c r="K93" s="59" t="s">
        <v>145</v>
      </c>
      <c r="L93" s="60">
        <v>42926</v>
      </c>
      <c r="M93" s="59" t="s">
        <v>227</v>
      </c>
      <c r="N93" s="61">
        <v>15000</v>
      </c>
      <c r="O93" s="59" t="s">
        <v>15</v>
      </c>
      <c r="P93" s="59" t="s">
        <v>76</v>
      </c>
      <c r="Q93" s="59" t="s">
        <v>224</v>
      </c>
    </row>
    <row r="94" spans="1:17" ht="12.75">
      <c r="A94" s="59" t="s">
        <v>103</v>
      </c>
      <c r="B94" s="59" t="s">
        <v>115</v>
      </c>
      <c r="C94" s="59" t="s">
        <v>139</v>
      </c>
      <c r="D94" s="59" t="s">
        <v>261</v>
      </c>
      <c r="E94" s="59" t="s">
        <v>263</v>
      </c>
      <c r="F94" s="60">
        <v>42887</v>
      </c>
      <c r="G94" s="61">
        <v>-16797.31</v>
      </c>
      <c r="H94" s="59" t="s">
        <v>108</v>
      </c>
      <c r="I94" s="59" t="s">
        <v>262</v>
      </c>
      <c r="J94" s="59" t="s">
        <v>81</v>
      </c>
      <c r="K94" s="59" t="s">
        <v>145</v>
      </c>
      <c r="L94" s="60">
        <v>42926</v>
      </c>
      <c r="M94" s="59" t="s">
        <v>110</v>
      </c>
      <c r="N94" s="61">
        <v>-15000</v>
      </c>
      <c r="O94" s="59" t="s">
        <v>15</v>
      </c>
      <c r="P94" s="59" t="s">
        <v>76</v>
      </c>
      <c r="Q94" s="59" t="s">
        <v>224</v>
      </c>
    </row>
    <row r="95" spans="1:17" ht="12.75">
      <c r="A95" s="59" t="s">
        <v>107</v>
      </c>
      <c r="B95" s="59" t="s">
        <v>115</v>
      </c>
      <c r="C95" s="59" t="s">
        <v>139</v>
      </c>
      <c r="D95" s="59" t="s">
        <v>264</v>
      </c>
      <c r="E95" s="59" t="s">
        <v>107</v>
      </c>
      <c r="F95" s="60">
        <v>42887</v>
      </c>
      <c r="G95" s="61">
        <v>6327.85</v>
      </c>
      <c r="H95" s="59" t="s">
        <v>225</v>
      </c>
      <c r="I95" s="59" t="s">
        <v>265</v>
      </c>
      <c r="J95" s="59" t="s">
        <v>81</v>
      </c>
      <c r="K95" s="59" t="s">
        <v>148</v>
      </c>
      <c r="L95" s="60">
        <v>42923</v>
      </c>
      <c r="M95" s="59" t="s">
        <v>227</v>
      </c>
      <c r="N95" s="61">
        <v>6163.33</v>
      </c>
      <c r="O95" s="59" t="s">
        <v>15</v>
      </c>
      <c r="P95" s="59" t="s">
        <v>76</v>
      </c>
      <c r="Q95" s="59" t="s">
        <v>224</v>
      </c>
    </row>
    <row r="96" spans="1:17" ht="12.75">
      <c r="A96" s="59" t="s">
        <v>103</v>
      </c>
      <c r="B96" s="59" t="s">
        <v>115</v>
      </c>
      <c r="C96" s="59" t="s">
        <v>139</v>
      </c>
      <c r="D96" s="59" t="s">
        <v>264</v>
      </c>
      <c r="E96" s="59" t="s">
        <v>266</v>
      </c>
      <c r="F96" s="60">
        <v>42887</v>
      </c>
      <c r="G96" s="61">
        <v>-6327.85</v>
      </c>
      <c r="H96" s="59" t="s">
        <v>108</v>
      </c>
      <c r="I96" s="59" t="s">
        <v>265</v>
      </c>
      <c r="J96" s="59" t="s">
        <v>81</v>
      </c>
      <c r="K96" s="59" t="s">
        <v>148</v>
      </c>
      <c r="L96" s="60">
        <v>42923</v>
      </c>
      <c r="M96" s="59" t="s">
        <v>110</v>
      </c>
      <c r="N96" s="61">
        <v>-6163.33</v>
      </c>
      <c r="O96" s="59" t="s">
        <v>15</v>
      </c>
      <c r="P96" s="59" t="s">
        <v>76</v>
      </c>
      <c r="Q96" s="59" t="s">
        <v>224</v>
      </c>
    </row>
    <row r="97" spans="1:17" ht="12.75">
      <c r="A97" s="59" t="s">
        <v>107</v>
      </c>
      <c r="B97" s="59" t="s">
        <v>115</v>
      </c>
      <c r="C97" s="59" t="s">
        <v>139</v>
      </c>
      <c r="D97" s="59" t="s">
        <v>267</v>
      </c>
      <c r="E97" s="59" t="s">
        <v>107</v>
      </c>
      <c r="F97" s="60">
        <v>42914</v>
      </c>
      <c r="G97" s="61">
        <v>223964.17</v>
      </c>
      <c r="H97" s="59" t="s">
        <v>225</v>
      </c>
      <c r="I97" s="59" t="s">
        <v>268</v>
      </c>
      <c r="J97" s="59" t="s">
        <v>81</v>
      </c>
      <c r="K97" s="59" t="s">
        <v>151</v>
      </c>
      <c r="L97" s="60">
        <v>42916</v>
      </c>
      <c r="M97" s="59" t="s">
        <v>227</v>
      </c>
      <c r="N97" s="61">
        <v>200000</v>
      </c>
      <c r="O97" s="59" t="s">
        <v>15</v>
      </c>
      <c r="P97" s="59" t="s">
        <v>76</v>
      </c>
      <c r="Q97" s="59" t="s">
        <v>224</v>
      </c>
    </row>
    <row r="98" spans="1:17" ht="12.75">
      <c r="A98" s="59" t="s">
        <v>103</v>
      </c>
      <c r="B98" s="59" t="s">
        <v>115</v>
      </c>
      <c r="C98" s="59" t="s">
        <v>139</v>
      </c>
      <c r="D98" s="59" t="s">
        <v>267</v>
      </c>
      <c r="E98" s="59" t="s">
        <v>269</v>
      </c>
      <c r="F98" s="60">
        <v>42914</v>
      </c>
      <c r="G98" s="61">
        <v>-223964.17</v>
      </c>
      <c r="H98" s="59" t="s">
        <v>108</v>
      </c>
      <c r="I98" s="59" t="s">
        <v>268</v>
      </c>
      <c r="J98" s="59" t="s">
        <v>81</v>
      </c>
      <c r="K98" s="59" t="s">
        <v>151</v>
      </c>
      <c r="L98" s="60">
        <v>42916</v>
      </c>
      <c r="M98" s="59" t="s">
        <v>110</v>
      </c>
      <c r="N98" s="61">
        <v>-200000</v>
      </c>
      <c r="O98" s="59" t="s">
        <v>15</v>
      </c>
      <c r="P98" s="59" t="s">
        <v>76</v>
      </c>
      <c r="Q98" s="59" t="s">
        <v>224</v>
      </c>
    </row>
    <row r="99" spans="1:17" ht="12.75">
      <c r="A99" s="59" t="s">
        <v>107</v>
      </c>
      <c r="B99" s="59" t="s">
        <v>115</v>
      </c>
      <c r="C99" s="59" t="s">
        <v>152</v>
      </c>
      <c r="D99" s="59" t="s">
        <v>270</v>
      </c>
      <c r="E99" s="59" t="s">
        <v>107</v>
      </c>
      <c r="F99" s="60">
        <v>42881</v>
      </c>
      <c r="G99" s="61">
        <v>75000</v>
      </c>
      <c r="H99" s="59" t="s">
        <v>225</v>
      </c>
      <c r="I99" s="59" t="s">
        <v>271</v>
      </c>
      <c r="J99" s="59" t="s">
        <v>81</v>
      </c>
      <c r="K99" s="59" t="s">
        <v>155</v>
      </c>
      <c r="L99" s="60">
        <v>42894</v>
      </c>
      <c r="M99" s="59" t="s">
        <v>227</v>
      </c>
      <c r="N99" s="61">
        <v>75000</v>
      </c>
      <c r="O99" s="59" t="s">
        <v>15</v>
      </c>
      <c r="P99" s="59" t="s">
        <v>76</v>
      </c>
      <c r="Q99" s="59" t="s">
        <v>224</v>
      </c>
    </row>
    <row r="100" spans="1:17" ht="12.75">
      <c r="A100" s="59" t="s">
        <v>103</v>
      </c>
      <c r="B100" s="59" t="s">
        <v>115</v>
      </c>
      <c r="C100" s="59" t="s">
        <v>152</v>
      </c>
      <c r="D100" s="59" t="s">
        <v>270</v>
      </c>
      <c r="E100" s="59" t="s">
        <v>272</v>
      </c>
      <c r="F100" s="60">
        <v>42881</v>
      </c>
      <c r="G100" s="61">
        <v>-75000</v>
      </c>
      <c r="H100" s="59" t="s">
        <v>108</v>
      </c>
      <c r="I100" s="59" t="s">
        <v>271</v>
      </c>
      <c r="J100" s="59" t="s">
        <v>81</v>
      </c>
      <c r="K100" s="59" t="s">
        <v>155</v>
      </c>
      <c r="L100" s="60">
        <v>42894</v>
      </c>
      <c r="M100" s="59" t="s">
        <v>110</v>
      </c>
      <c r="N100" s="61">
        <v>-75000</v>
      </c>
      <c r="O100" s="59" t="s">
        <v>15</v>
      </c>
      <c r="P100" s="59" t="s">
        <v>76</v>
      </c>
      <c r="Q100" s="59" t="s">
        <v>224</v>
      </c>
    </row>
    <row r="101" spans="1:17" ht="12.75">
      <c r="A101" s="59" t="s">
        <v>107</v>
      </c>
      <c r="B101" s="59" t="s">
        <v>115</v>
      </c>
      <c r="C101" s="59" t="s">
        <v>156</v>
      </c>
      <c r="D101" s="59" t="s">
        <v>273</v>
      </c>
      <c r="E101" s="59" t="s">
        <v>107</v>
      </c>
      <c r="F101" s="60">
        <v>42767</v>
      </c>
      <c r="G101" s="61">
        <v>3564.37</v>
      </c>
      <c r="H101" s="59" t="s">
        <v>225</v>
      </c>
      <c r="I101" s="59" t="s">
        <v>274</v>
      </c>
      <c r="J101" s="59" t="s">
        <v>81</v>
      </c>
      <c r="K101" s="59" t="s">
        <v>159</v>
      </c>
      <c r="L101" s="60">
        <v>42814</v>
      </c>
      <c r="M101" s="59" t="s">
        <v>227</v>
      </c>
      <c r="N101" s="61">
        <v>48190.28</v>
      </c>
      <c r="O101" s="59" t="s">
        <v>15</v>
      </c>
      <c r="P101" s="59" t="s">
        <v>76</v>
      </c>
      <c r="Q101" s="59" t="s">
        <v>224</v>
      </c>
    </row>
    <row r="102" spans="1:17" ht="12.75">
      <c r="A102" s="59" t="s">
        <v>231</v>
      </c>
      <c r="B102" s="59" t="s">
        <v>115</v>
      </c>
      <c r="C102" s="59" t="s">
        <v>156</v>
      </c>
      <c r="D102" s="59" t="s">
        <v>273</v>
      </c>
      <c r="E102" s="59" t="s">
        <v>275</v>
      </c>
      <c r="F102" s="60">
        <v>42767</v>
      </c>
      <c r="G102" s="61">
        <v>133.85</v>
      </c>
      <c r="H102" s="59" t="s">
        <v>232</v>
      </c>
      <c r="I102" s="59" t="s">
        <v>274</v>
      </c>
      <c r="J102" s="59" t="s">
        <v>81</v>
      </c>
      <c r="K102" s="59" t="s">
        <v>159</v>
      </c>
      <c r="L102" s="60">
        <v>42814</v>
      </c>
      <c r="M102" s="59" t="s">
        <v>114</v>
      </c>
      <c r="N102" s="61">
        <v>1809.65</v>
      </c>
      <c r="O102" s="59" t="s">
        <v>15</v>
      </c>
      <c r="P102" s="59" t="s">
        <v>76</v>
      </c>
      <c r="Q102" s="59" t="s">
        <v>224</v>
      </c>
    </row>
    <row r="103" spans="1:17" ht="12.75">
      <c r="A103" s="59" t="s">
        <v>103</v>
      </c>
      <c r="B103" s="59" t="s">
        <v>115</v>
      </c>
      <c r="C103" s="59" t="s">
        <v>156</v>
      </c>
      <c r="D103" s="59" t="s">
        <v>273</v>
      </c>
      <c r="E103" s="59" t="s">
        <v>276</v>
      </c>
      <c r="F103" s="60">
        <v>42767</v>
      </c>
      <c r="G103" s="61">
        <v>-3698.22</v>
      </c>
      <c r="H103" s="59" t="s">
        <v>108</v>
      </c>
      <c r="I103" s="59" t="s">
        <v>274</v>
      </c>
      <c r="J103" s="59" t="s">
        <v>81</v>
      </c>
      <c r="K103" s="59" t="s">
        <v>159</v>
      </c>
      <c r="L103" s="60">
        <v>42814</v>
      </c>
      <c r="M103" s="59" t="s">
        <v>110</v>
      </c>
      <c r="N103" s="61">
        <v>-49999.93</v>
      </c>
      <c r="O103" s="59" t="s">
        <v>15</v>
      </c>
      <c r="P103" s="59" t="s">
        <v>76</v>
      </c>
      <c r="Q103" s="59" t="s">
        <v>224</v>
      </c>
    </row>
    <row r="104" spans="1:17" ht="12.75">
      <c r="A104" s="59" t="s">
        <v>107</v>
      </c>
      <c r="B104" s="59" t="s">
        <v>115</v>
      </c>
      <c r="C104" s="59" t="s">
        <v>201</v>
      </c>
      <c r="D104" s="59" t="s">
        <v>277</v>
      </c>
      <c r="E104" s="59" t="s">
        <v>107</v>
      </c>
      <c r="F104" s="60">
        <v>42803</v>
      </c>
      <c r="G104" s="61">
        <v>74435.69</v>
      </c>
      <c r="H104" s="59" t="s">
        <v>225</v>
      </c>
      <c r="I104" s="59" t="s">
        <v>278</v>
      </c>
      <c r="J104" s="59" t="s">
        <v>81</v>
      </c>
      <c r="K104" s="59" t="s">
        <v>177</v>
      </c>
      <c r="L104" s="60">
        <v>42807</v>
      </c>
      <c r="M104" s="59" t="s">
        <v>227</v>
      </c>
      <c r="N104" s="61">
        <v>96840.83</v>
      </c>
      <c r="O104" s="59" t="s">
        <v>15</v>
      </c>
      <c r="P104" s="59" t="s">
        <v>76</v>
      </c>
      <c r="Q104" s="59" t="s">
        <v>224</v>
      </c>
    </row>
    <row r="105" spans="1:17" ht="12.75">
      <c r="A105" s="59" t="s">
        <v>231</v>
      </c>
      <c r="B105" s="59" t="s">
        <v>115</v>
      </c>
      <c r="C105" s="59" t="s">
        <v>201</v>
      </c>
      <c r="D105" s="59" t="s">
        <v>277</v>
      </c>
      <c r="E105" s="59" t="s">
        <v>279</v>
      </c>
      <c r="F105" s="60">
        <v>42803</v>
      </c>
      <c r="G105" s="61">
        <v>5260.93</v>
      </c>
      <c r="H105" s="59" t="s">
        <v>232</v>
      </c>
      <c r="I105" s="59" t="s">
        <v>278</v>
      </c>
      <c r="J105" s="59" t="s">
        <v>81</v>
      </c>
      <c r="K105" s="59" t="s">
        <v>177</v>
      </c>
      <c r="L105" s="60">
        <v>42807</v>
      </c>
      <c r="M105" s="59" t="s">
        <v>114</v>
      </c>
      <c r="N105" s="61">
        <v>6844.47</v>
      </c>
      <c r="O105" s="59" t="s">
        <v>15</v>
      </c>
      <c r="P105" s="59" t="s">
        <v>76</v>
      </c>
      <c r="Q105" s="59" t="s">
        <v>224</v>
      </c>
    </row>
    <row r="106" spans="1:17" ht="12.75">
      <c r="A106" s="59" t="s">
        <v>231</v>
      </c>
      <c r="B106" s="59" t="s">
        <v>115</v>
      </c>
      <c r="C106" s="59" t="s">
        <v>201</v>
      </c>
      <c r="D106" s="59" t="s">
        <v>277</v>
      </c>
      <c r="E106" s="59" t="s">
        <v>107</v>
      </c>
      <c r="F106" s="60">
        <v>42803</v>
      </c>
      <c r="G106" s="61">
        <v>-749.68</v>
      </c>
      <c r="H106" s="59" t="s">
        <v>232</v>
      </c>
      <c r="I106" s="59" t="s">
        <v>278</v>
      </c>
      <c r="J106" s="59" t="s">
        <v>81</v>
      </c>
      <c r="K106" s="59" t="s">
        <v>177</v>
      </c>
      <c r="L106" s="60">
        <v>42807</v>
      </c>
      <c r="M106" s="59" t="s">
        <v>114</v>
      </c>
      <c r="N106" s="61">
        <v>-975.33</v>
      </c>
      <c r="O106" s="59" t="s">
        <v>15</v>
      </c>
      <c r="P106" s="59" t="s">
        <v>76</v>
      </c>
      <c r="Q106" s="59" t="s">
        <v>224</v>
      </c>
    </row>
    <row r="107" spans="1:17" ht="12.75">
      <c r="A107" s="59" t="s">
        <v>231</v>
      </c>
      <c r="B107" s="59" t="s">
        <v>115</v>
      </c>
      <c r="C107" s="59" t="s">
        <v>201</v>
      </c>
      <c r="D107" s="59" t="s">
        <v>277</v>
      </c>
      <c r="E107" s="59" t="s">
        <v>107</v>
      </c>
      <c r="F107" s="60">
        <v>42803</v>
      </c>
      <c r="G107" s="61">
        <v>-5584.26</v>
      </c>
      <c r="H107" s="59" t="s">
        <v>232</v>
      </c>
      <c r="I107" s="59" t="s">
        <v>278</v>
      </c>
      <c r="J107" s="59" t="s">
        <v>81</v>
      </c>
      <c r="K107" s="59" t="s">
        <v>177</v>
      </c>
      <c r="L107" s="60">
        <v>42807</v>
      </c>
      <c r="M107" s="59" t="s">
        <v>114</v>
      </c>
      <c r="N107" s="61">
        <v>-7265.12</v>
      </c>
      <c r="O107" s="59" t="s">
        <v>15</v>
      </c>
      <c r="P107" s="59" t="s">
        <v>76</v>
      </c>
      <c r="Q107" s="59" t="s">
        <v>224</v>
      </c>
    </row>
    <row r="108" spans="1:17" ht="12.75">
      <c r="A108" s="59" t="s">
        <v>103</v>
      </c>
      <c r="B108" s="59" t="s">
        <v>115</v>
      </c>
      <c r="C108" s="59" t="s">
        <v>201</v>
      </c>
      <c r="D108" s="59" t="s">
        <v>277</v>
      </c>
      <c r="E108" s="59" t="s">
        <v>280</v>
      </c>
      <c r="F108" s="60">
        <v>42803</v>
      </c>
      <c r="G108" s="61">
        <v>117824.77</v>
      </c>
      <c r="H108" s="59" t="s">
        <v>127</v>
      </c>
      <c r="I108" s="59" t="s">
        <v>278</v>
      </c>
      <c r="J108" s="59" t="s">
        <v>81</v>
      </c>
      <c r="K108" s="59" t="s">
        <v>177</v>
      </c>
      <c r="L108" s="60">
        <v>42807</v>
      </c>
      <c r="M108" s="59" t="s">
        <v>110</v>
      </c>
      <c r="N108" s="61">
        <v>153290.03</v>
      </c>
      <c r="O108" s="59" t="s">
        <v>15</v>
      </c>
      <c r="P108" s="59" t="s">
        <v>76</v>
      </c>
      <c r="Q108" s="59" t="s">
        <v>224</v>
      </c>
    </row>
    <row r="109" spans="1:17" ht="12.75">
      <c r="A109" s="59" t="s">
        <v>103</v>
      </c>
      <c r="B109" s="59" t="s">
        <v>115</v>
      </c>
      <c r="C109" s="59" t="s">
        <v>201</v>
      </c>
      <c r="D109" s="59" t="s">
        <v>277</v>
      </c>
      <c r="E109" s="59" t="s">
        <v>280</v>
      </c>
      <c r="F109" s="60">
        <v>42803</v>
      </c>
      <c r="G109" s="61">
        <v>-191187.45</v>
      </c>
      <c r="H109" s="59" t="s">
        <v>127</v>
      </c>
      <c r="I109" s="59" t="s">
        <v>278</v>
      </c>
      <c r="J109" s="59" t="s">
        <v>81</v>
      </c>
      <c r="K109" s="59" t="s">
        <v>177</v>
      </c>
      <c r="L109" s="60">
        <v>42807</v>
      </c>
      <c r="M109" s="59" t="s">
        <v>110</v>
      </c>
      <c r="N109" s="61">
        <v>-248734.87</v>
      </c>
      <c r="O109" s="59" t="s">
        <v>15</v>
      </c>
      <c r="P109" s="59" t="s">
        <v>76</v>
      </c>
      <c r="Q109" s="59" t="s">
        <v>224</v>
      </c>
    </row>
    <row r="110" spans="1:17" ht="12.75">
      <c r="A110" s="59" t="s">
        <v>107</v>
      </c>
      <c r="B110" s="59" t="s">
        <v>115</v>
      </c>
      <c r="C110" s="59" t="s">
        <v>156</v>
      </c>
      <c r="D110" s="59" t="s">
        <v>281</v>
      </c>
      <c r="E110" s="59" t="s">
        <v>107</v>
      </c>
      <c r="F110" s="60">
        <v>42783</v>
      </c>
      <c r="G110" s="61">
        <v>119881.65</v>
      </c>
      <c r="H110" s="59" t="s">
        <v>225</v>
      </c>
      <c r="I110" s="59" t="s">
        <v>282</v>
      </c>
      <c r="J110" s="59" t="s">
        <v>81</v>
      </c>
      <c r="K110" s="59" t="s">
        <v>177</v>
      </c>
      <c r="L110" s="60">
        <v>42797</v>
      </c>
      <c r="M110" s="59" t="s">
        <v>227</v>
      </c>
      <c r="N110" s="61">
        <v>158723.3</v>
      </c>
      <c r="O110" s="59" t="s">
        <v>15</v>
      </c>
      <c r="P110" s="59" t="s">
        <v>76</v>
      </c>
      <c r="Q110" s="59" t="s">
        <v>224</v>
      </c>
    </row>
    <row r="111" spans="1:17" ht="12.75">
      <c r="A111" s="59" t="s">
        <v>231</v>
      </c>
      <c r="B111" s="59" t="s">
        <v>115</v>
      </c>
      <c r="C111" s="59" t="s">
        <v>156</v>
      </c>
      <c r="D111" s="59" t="s">
        <v>281</v>
      </c>
      <c r="E111" s="59" t="s">
        <v>283</v>
      </c>
      <c r="F111" s="60">
        <v>42783</v>
      </c>
      <c r="G111" s="61">
        <v>-2056.88</v>
      </c>
      <c r="H111" s="59" t="s">
        <v>232</v>
      </c>
      <c r="I111" s="59" t="s">
        <v>282</v>
      </c>
      <c r="J111" s="59" t="s">
        <v>81</v>
      </c>
      <c r="K111" s="59" t="s">
        <v>177</v>
      </c>
      <c r="L111" s="60">
        <v>42797</v>
      </c>
      <c r="M111" s="59" t="s">
        <v>114</v>
      </c>
      <c r="N111" s="61">
        <v>-2723.31</v>
      </c>
      <c r="O111" s="59" t="s">
        <v>15</v>
      </c>
      <c r="P111" s="59" t="s">
        <v>76</v>
      </c>
      <c r="Q111" s="59" t="s">
        <v>224</v>
      </c>
    </row>
    <row r="112" spans="1:17" ht="12.75">
      <c r="A112" s="59" t="s">
        <v>103</v>
      </c>
      <c r="B112" s="59" t="s">
        <v>115</v>
      </c>
      <c r="C112" s="59" t="s">
        <v>156</v>
      </c>
      <c r="D112" s="59" t="s">
        <v>281</v>
      </c>
      <c r="E112" s="59" t="s">
        <v>107</v>
      </c>
      <c r="F112" s="60">
        <v>42783</v>
      </c>
      <c r="G112" s="61">
        <v>-117824.77</v>
      </c>
      <c r="H112" s="59" t="s">
        <v>127</v>
      </c>
      <c r="I112" s="59" t="s">
        <v>282</v>
      </c>
      <c r="J112" s="59" t="s">
        <v>81</v>
      </c>
      <c r="K112" s="59" t="s">
        <v>177</v>
      </c>
      <c r="L112" s="60">
        <v>42797</v>
      </c>
      <c r="M112" s="59" t="s">
        <v>110</v>
      </c>
      <c r="N112" s="61">
        <v>-156000</v>
      </c>
      <c r="O112" s="59" t="s">
        <v>15</v>
      </c>
      <c r="P112" s="59" t="s">
        <v>76</v>
      </c>
      <c r="Q112" s="59" t="s">
        <v>224</v>
      </c>
    </row>
    <row r="113" spans="1:17" ht="12.75">
      <c r="A113" s="59" t="s">
        <v>107</v>
      </c>
      <c r="B113" s="59" t="s">
        <v>115</v>
      </c>
      <c r="C113" s="59" t="s">
        <v>156</v>
      </c>
      <c r="D113" s="59" t="s">
        <v>284</v>
      </c>
      <c r="E113" s="59" t="s">
        <v>107</v>
      </c>
      <c r="F113" s="60">
        <v>42783</v>
      </c>
      <c r="G113" s="61">
        <v>-117596.45</v>
      </c>
      <c r="H113" s="59" t="s">
        <v>225</v>
      </c>
      <c r="I113" s="59" t="s">
        <v>285</v>
      </c>
      <c r="J113" s="59" t="s">
        <v>81</v>
      </c>
      <c r="K113" s="59" t="s">
        <v>177</v>
      </c>
      <c r="L113" s="60">
        <v>42796</v>
      </c>
      <c r="M113" s="59" t="s">
        <v>227</v>
      </c>
      <c r="N113" s="61">
        <v>-155697.7</v>
      </c>
      <c r="O113" s="59" t="s">
        <v>15</v>
      </c>
      <c r="P113" s="59" t="s">
        <v>76</v>
      </c>
      <c r="Q113" s="59" t="s">
        <v>224</v>
      </c>
    </row>
    <row r="114" spans="1:17" ht="12.75">
      <c r="A114" s="59" t="s">
        <v>231</v>
      </c>
      <c r="B114" s="59" t="s">
        <v>115</v>
      </c>
      <c r="C114" s="59" t="s">
        <v>156</v>
      </c>
      <c r="D114" s="59" t="s">
        <v>284</v>
      </c>
      <c r="E114" s="59" t="s">
        <v>283</v>
      </c>
      <c r="F114" s="60">
        <v>42783</v>
      </c>
      <c r="G114" s="61">
        <v>-228.32</v>
      </c>
      <c r="H114" s="59" t="s">
        <v>232</v>
      </c>
      <c r="I114" s="59" t="s">
        <v>285</v>
      </c>
      <c r="J114" s="59" t="s">
        <v>81</v>
      </c>
      <c r="K114" s="59" t="s">
        <v>177</v>
      </c>
      <c r="L114" s="60">
        <v>42796</v>
      </c>
      <c r="M114" s="59" t="s">
        <v>114</v>
      </c>
      <c r="N114" s="61">
        <v>-302.3</v>
      </c>
      <c r="O114" s="59" t="s">
        <v>15</v>
      </c>
      <c r="P114" s="59" t="s">
        <v>76</v>
      </c>
      <c r="Q114" s="59" t="s">
        <v>224</v>
      </c>
    </row>
    <row r="115" spans="1:17" ht="12.75">
      <c r="A115" s="59" t="s">
        <v>103</v>
      </c>
      <c r="B115" s="59" t="s">
        <v>115</v>
      </c>
      <c r="C115" s="59" t="s">
        <v>156</v>
      </c>
      <c r="D115" s="59" t="s">
        <v>284</v>
      </c>
      <c r="E115" s="59" t="s">
        <v>107</v>
      </c>
      <c r="F115" s="60">
        <v>42783</v>
      </c>
      <c r="G115" s="61">
        <v>117824.77</v>
      </c>
      <c r="H115" s="59" t="s">
        <v>127</v>
      </c>
      <c r="I115" s="59" t="s">
        <v>285</v>
      </c>
      <c r="J115" s="59" t="s">
        <v>81</v>
      </c>
      <c r="K115" s="59" t="s">
        <v>177</v>
      </c>
      <c r="L115" s="60">
        <v>42796</v>
      </c>
      <c r="M115" s="59" t="s">
        <v>110</v>
      </c>
      <c r="N115" s="61">
        <v>156000</v>
      </c>
      <c r="O115" s="59" t="s">
        <v>15</v>
      </c>
      <c r="P115" s="59" t="s">
        <v>76</v>
      </c>
      <c r="Q115" s="59" t="s">
        <v>224</v>
      </c>
    </row>
    <row r="116" spans="1:17" ht="12.75">
      <c r="A116" s="59" t="s">
        <v>107</v>
      </c>
      <c r="B116" s="59" t="s">
        <v>115</v>
      </c>
      <c r="C116" s="59" t="s">
        <v>156</v>
      </c>
      <c r="D116" s="59" t="s">
        <v>286</v>
      </c>
      <c r="E116" s="59" t="s">
        <v>107</v>
      </c>
      <c r="F116" s="60">
        <v>42783</v>
      </c>
      <c r="G116" s="61">
        <v>117596.45</v>
      </c>
      <c r="H116" s="59" t="s">
        <v>225</v>
      </c>
      <c r="I116" s="59" t="s">
        <v>287</v>
      </c>
      <c r="J116" s="59" t="s">
        <v>81</v>
      </c>
      <c r="K116" s="59" t="s">
        <v>177</v>
      </c>
      <c r="L116" s="60">
        <v>42796</v>
      </c>
      <c r="M116" s="59" t="s">
        <v>227</v>
      </c>
      <c r="N116" s="61">
        <v>155697.7</v>
      </c>
      <c r="O116" s="59" t="s">
        <v>15</v>
      </c>
      <c r="P116" s="59" t="s">
        <v>76</v>
      </c>
      <c r="Q116" s="59" t="s">
        <v>224</v>
      </c>
    </row>
    <row r="117" spans="1:17" ht="12.75">
      <c r="A117" s="59" t="s">
        <v>231</v>
      </c>
      <c r="B117" s="59" t="s">
        <v>115</v>
      </c>
      <c r="C117" s="59" t="s">
        <v>156</v>
      </c>
      <c r="D117" s="59" t="s">
        <v>286</v>
      </c>
      <c r="E117" s="59" t="s">
        <v>283</v>
      </c>
      <c r="F117" s="60">
        <v>42783</v>
      </c>
      <c r="G117" s="61">
        <v>228.32</v>
      </c>
      <c r="H117" s="59" t="s">
        <v>232</v>
      </c>
      <c r="I117" s="59" t="s">
        <v>287</v>
      </c>
      <c r="J117" s="59" t="s">
        <v>81</v>
      </c>
      <c r="K117" s="59" t="s">
        <v>177</v>
      </c>
      <c r="L117" s="60">
        <v>42796</v>
      </c>
      <c r="M117" s="59" t="s">
        <v>114</v>
      </c>
      <c r="N117" s="61">
        <v>302.3</v>
      </c>
      <c r="O117" s="59" t="s">
        <v>15</v>
      </c>
      <c r="P117" s="59" t="s">
        <v>76</v>
      </c>
      <c r="Q117" s="59" t="s">
        <v>224</v>
      </c>
    </row>
    <row r="118" spans="1:17" ht="12.75">
      <c r="A118" s="59" t="s">
        <v>103</v>
      </c>
      <c r="B118" s="59" t="s">
        <v>115</v>
      </c>
      <c r="C118" s="59" t="s">
        <v>156</v>
      </c>
      <c r="D118" s="59" t="s">
        <v>286</v>
      </c>
      <c r="E118" s="59" t="s">
        <v>107</v>
      </c>
      <c r="F118" s="60">
        <v>42783</v>
      </c>
      <c r="G118" s="61">
        <v>-117824.77</v>
      </c>
      <c r="H118" s="59" t="s">
        <v>127</v>
      </c>
      <c r="I118" s="59" t="s">
        <v>287</v>
      </c>
      <c r="J118" s="59" t="s">
        <v>81</v>
      </c>
      <c r="K118" s="59" t="s">
        <v>177</v>
      </c>
      <c r="L118" s="60">
        <v>42796</v>
      </c>
      <c r="M118" s="59" t="s">
        <v>110</v>
      </c>
      <c r="N118" s="61">
        <v>-156000</v>
      </c>
      <c r="O118" s="59" t="s">
        <v>15</v>
      </c>
      <c r="P118" s="59" t="s">
        <v>76</v>
      </c>
      <c r="Q118" s="59" t="s">
        <v>224</v>
      </c>
    </row>
    <row r="119" spans="1:17" ht="12.75">
      <c r="A119" s="59" t="s">
        <v>107</v>
      </c>
      <c r="B119" s="59" t="s">
        <v>115</v>
      </c>
      <c r="C119" s="59" t="s">
        <v>156</v>
      </c>
      <c r="D119" s="59" t="s">
        <v>288</v>
      </c>
      <c r="E119" s="59" t="s">
        <v>107</v>
      </c>
      <c r="F119" s="60">
        <v>42783</v>
      </c>
      <c r="G119" s="61">
        <v>-218767.19</v>
      </c>
      <c r="H119" s="59" t="s">
        <v>225</v>
      </c>
      <c r="I119" s="59" t="s">
        <v>289</v>
      </c>
      <c r="J119" s="59" t="s">
        <v>81</v>
      </c>
      <c r="K119" s="59" t="s">
        <v>177</v>
      </c>
      <c r="L119" s="60">
        <v>42795</v>
      </c>
      <c r="M119" s="59" t="s">
        <v>227</v>
      </c>
      <c r="N119" s="61">
        <v>-289647.76</v>
      </c>
      <c r="O119" s="59" t="s">
        <v>15</v>
      </c>
      <c r="P119" s="59" t="s">
        <v>76</v>
      </c>
      <c r="Q119" s="59" t="s">
        <v>224</v>
      </c>
    </row>
    <row r="120" spans="1:17" ht="12.75">
      <c r="A120" s="59" t="s">
        <v>231</v>
      </c>
      <c r="B120" s="59" t="s">
        <v>115</v>
      </c>
      <c r="C120" s="59" t="s">
        <v>156</v>
      </c>
      <c r="D120" s="59" t="s">
        <v>288</v>
      </c>
      <c r="E120" s="59" t="s">
        <v>107</v>
      </c>
      <c r="F120" s="60">
        <v>42783</v>
      </c>
      <c r="G120" s="61">
        <v>2166.02</v>
      </c>
      <c r="H120" s="59" t="s">
        <v>232</v>
      </c>
      <c r="I120" s="59" t="s">
        <v>289</v>
      </c>
      <c r="J120" s="59" t="s">
        <v>81</v>
      </c>
      <c r="K120" s="59" t="s">
        <v>177</v>
      </c>
      <c r="L120" s="60">
        <v>42795</v>
      </c>
      <c r="M120" s="59" t="s">
        <v>114</v>
      </c>
      <c r="N120" s="61">
        <v>2867.81</v>
      </c>
      <c r="O120" s="59" t="s">
        <v>15</v>
      </c>
      <c r="P120" s="59" t="s">
        <v>76</v>
      </c>
      <c r="Q120" s="59" t="s">
        <v>224</v>
      </c>
    </row>
    <row r="121" spans="1:17" ht="12.75">
      <c r="A121" s="59" t="s">
        <v>231</v>
      </c>
      <c r="B121" s="59" t="s">
        <v>115</v>
      </c>
      <c r="C121" s="59" t="s">
        <v>156</v>
      </c>
      <c r="D121" s="59" t="s">
        <v>288</v>
      </c>
      <c r="E121" s="59" t="s">
        <v>290</v>
      </c>
      <c r="F121" s="60">
        <v>42783</v>
      </c>
      <c r="G121" s="61">
        <v>25413.72</v>
      </c>
      <c r="H121" s="59" t="s">
        <v>232</v>
      </c>
      <c r="I121" s="59" t="s">
        <v>289</v>
      </c>
      <c r="J121" s="59" t="s">
        <v>81</v>
      </c>
      <c r="K121" s="59" t="s">
        <v>177</v>
      </c>
      <c r="L121" s="60">
        <v>42795</v>
      </c>
      <c r="M121" s="59" t="s">
        <v>114</v>
      </c>
      <c r="N121" s="61">
        <v>33647.77</v>
      </c>
      <c r="O121" s="59" t="s">
        <v>15</v>
      </c>
      <c r="P121" s="59" t="s">
        <v>76</v>
      </c>
      <c r="Q121" s="59" t="s">
        <v>224</v>
      </c>
    </row>
    <row r="122" spans="1:17" ht="12.75">
      <c r="A122" s="59" t="s">
        <v>103</v>
      </c>
      <c r="B122" s="59" t="s">
        <v>115</v>
      </c>
      <c r="C122" s="59" t="s">
        <v>156</v>
      </c>
      <c r="D122" s="59" t="s">
        <v>288</v>
      </c>
      <c r="E122" s="59" t="s">
        <v>280</v>
      </c>
      <c r="F122" s="60">
        <v>42783</v>
      </c>
      <c r="G122" s="61">
        <v>191187.45</v>
      </c>
      <c r="H122" s="59" t="s">
        <v>127</v>
      </c>
      <c r="I122" s="59" t="s">
        <v>289</v>
      </c>
      <c r="J122" s="59" t="s">
        <v>81</v>
      </c>
      <c r="K122" s="59" t="s">
        <v>177</v>
      </c>
      <c r="L122" s="60">
        <v>42795</v>
      </c>
      <c r="M122" s="59" t="s">
        <v>110</v>
      </c>
      <c r="N122" s="61">
        <v>253132.18</v>
      </c>
      <c r="O122" s="59" t="s">
        <v>15</v>
      </c>
      <c r="P122" s="59" t="s">
        <v>76</v>
      </c>
      <c r="Q122" s="59" t="s">
        <v>224</v>
      </c>
    </row>
    <row r="123" spans="1:17" ht="12.75">
      <c r="A123" s="59" t="s">
        <v>107</v>
      </c>
      <c r="B123" s="59" t="s">
        <v>115</v>
      </c>
      <c r="C123" s="59" t="s">
        <v>156</v>
      </c>
      <c r="D123" s="59" t="s">
        <v>291</v>
      </c>
      <c r="E123" s="59" t="s">
        <v>107</v>
      </c>
      <c r="F123" s="60">
        <v>42783</v>
      </c>
      <c r="G123" s="61">
        <v>218767.19</v>
      </c>
      <c r="H123" s="59" t="s">
        <v>225</v>
      </c>
      <c r="I123" s="59" t="s">
        <v>292</v>
      </c>
      <c r="J123" s="59" t="s">
        <v>81</v>
      </c>
      <c r="K123" s="59" t="s">
        <v>177</v>
      </c>
      <c r="L123" s="60">
        <v>42788</v>
      </c>
      <c r="M123" s="59" t="s">
        <v>227</v>
      </c>
      <c r="N123" s="61">
        <v>289647.76</v>
      </c>
      <c r="O123" s="59" t="s">
        <v>15</v>
      </c>
      <c r="P123" s="59" t="s">
        <v>76</v>
      </c>
      <c r="Q123" s="59" t="s">
        <v>224</v>
      </c>
    </row>
    <row r="124" spans="1:17" ht="12.75">
      <c r="A124" s="59" t="s">
        <v>231</v>
      </c>
      <c r="B124" s="59" t="s">
        <v>115</v>
      </c>
      <c r="C124" s="59" t="s">
        <v>156</v>
      </c>
      <c r="D124" s="59" t="s">
        <v>291</v>
      </c>
      <c r="E124" s="59" t="s">
        <v>107</v>
      </c>
      <c r="F124" s="60">
        <v>42783</v>
      </c>
      <c r="G124" s="61">
        <v>-2166.02</v>
      </c>
      <c r="H124" s="59" t="s">
        <v>232</v>
      </c>
      <c r="I124" s="59" t="s">
        <v>292</v>
      </c>
      <c r="J124" s="59" t="s">
        <v>81</v>
      </c>
      <c r="K124" s="59" t="s">
        <v>177</v>
      </c>
      <c r="L124" s="60">
        <v>42788</v>
      </c>
      <c r="M124" s="59" t="s">
        <v>114</v>
      </c>
      <c r="N124" s="61">
        <v>-2867.81</v>
      </c>
      <c r="O124" s="59" t="s">
        <v>15</v>
      </c>
      <c r="P124" s="59" t="s">
        <v>76</v>
      </c>
      <c r="Q124" s="59" t="s">
        <v>224</v>
      </c>
    </row>
    <row r="125" spans="1:17" ht="12.75">
      <c r="A125" s="59" t="s">
        <v>231</v>
      </c>
      <c r="B125" s="59" t="s">
        <v>115</v>
      </c>
      <c r="C125" s="59" t="s">
        <v>156</v>
      </c>
      <c r="D125" s="59" t="s">
        <v>291</v>
      </c>
      <c r="E125" s="59" t="s">
        <v>290</v>
      </c>
      <c r="F125" s="60">
        <v>42783</v>
      </c>
      <c r="G125" s="61">
        <v>-25413.72</v>
      </c>
      <c r="H125" s="59" t="s">
        <v>232</v>
      </c>
      <c r="I125" s="59" t="s">
        <v>292</v>
      </c>
      <c r="J125" s="59" t="s">
        <v>81</v>
      </c>
      <c r="K125" s="59" t="s">
        <v>177</v>
      </c>
      <c r="L125" s="60">
        <v>42788</v>
      </c>
      <c r="M125" s="59" t="s">
        <v>114</v>
      </c>
      <c r="N125" s="61">
        <v>-33647.77</v>
      </c>
      <c r="O125" s="59" t="s">
        <v>15</v>
      </c>
      <c r="P125" s="59" t="s">
        <v>76</v>
      </c>
      <c r="Q125" s="59" t="s">
        <v>224</v>
      </c>
    </row>
    <row r="126" spans="1:17" ht="12.75">
      <c r="A126" s="59" t="s">
        <v>103</v>
      </c>
      <c r="B126" s="59" t="s">
        <v>115</v>
      </c>
      <c r="C126" s="59" t="s">
        <v>156</v>
      </c>
      <c r="D126" s="59" t="s">
        <v>291</v>
      </c>
      <c r="E126" s="59" t="s">
        <v>280</v>
      </c>
      <c r="F126" s="60">
        <v>42783</v>
      </c>
      <c r="G126" s="61">
        <v>-191187.45</v>
      </c>
      <c r="H126" s="59" t="s">
        <v>127</v>
      </c>
      <c r="I126" s="59" t="s">
        <v>292</v>
      </c>
      <c r="J126" s="59" t="s">
        <v>81</v>
      </c>
      <c r="K126" s="59" t="s">
        <v>177</v>
      </c>
      <c r="L126" s="60">
        <v>42788</v>
      </c>
      <c r="M126" s="59" t="s">
        <v>110</v>
      </c>
      <c r="N126" s="61">
        <v>-253132.18</v>
      </c>
      <c r="O126" s="59" t="s">
        <v>15</v>
      </c>
      <c r="P126" s="59" t="s">
        <v>76</v>
      </c>
      <c r="Q126" s="59" t="s">
        <v>224</v>
      </c>
    </row>
    <row r="127" spans="1:17" ht="12.75">
      <c r="A127" s="59" t="s">
        <v>107</v>
      </c>
      <c r="B127" s="59" t="s">
        <v>115</v>
      </c>
      <c r="C127" s="59" t="s">
        <v>105</v>
      </c>
      <c r="D127" s="59" t="s">
        <v>293</v>
      </c>
      <c r="E127" s="59" t="s">
        <v>107</v>
      </c>
      <c r="F127" s="60">
        <v>42761</v>
      </c>
      <c r="G127" s="61">
        <v>25000</v>
      </c>
      <c r="H127" s="59" t="s">
        <v>225</v>
      </c>
      <c r="I127" s="59" t="s">
        <v>294</v>
      </c>
      <c r="J127" s="59" t="s">
        <v>81</v>
      </c>
      <c r="K127" s="59" t="s">
        <v>165</v>
      </c>
      <c r="L127" s="60">
        <v>42779</v>
      </c>
      <c r="M127" s="59" t="s">
        <v>227</v>
      </c>
      <c r="N127" s="61">
        <v>25000</v>
      </c>
      <c r="O127" s="59" t="s">
        <v>15</v>
      </c>
      <c r="P127" s="59" t="s">
        <v>76</v>
      </c>
      <c r="Q127" s="59" t="s">
        <v>224</v>
      </c>
    </row>
    <row r="128" spans="1:17" ht="12.75">
      <c r="A128" s="59" t="s">
        <v>103</v>
      </c>
      <c r="B128" s="59" t="s">
        <v>115</v>
      </c>
      <c r="C128" s="59" t="s">
        <v>105</v>
      </c>
      <c r="D128" s="59" t="s">
        <v>293</v>
      </c>
      <c r="E128" s="59" t="s">
        <v>295</v>
      </c>
      <c r="F128" s="60">
        <v>42761</v>
      </c>
      <c r="G128" s="61">
        <v>-25000</v>
      </c>
      <c r="H128" s="59" t="s">
        <v>108</v>
      </c>
      <c r="I128" s="59" t="s">
        <v>294</v>
      </c>
      <c r="J128" s="59" t="s">
        <v>81</v>
      </c>
      <c r="K128" s="59" t="s">
        <v>165</v>
      </c>
      <c r="L128" s="60">
        <v>42779</v>
      </c>
      <c r="M128" s="59" t="s">
        <v>110</v>
      </c>
      <c r="N128" s="61">
        <v>-25000</v>
      </c>
      <c r="O128" s="59" t="s">
        <v>15</v>
      </c>
      <c r="P128" s="59" t="s">
        <v>76</v>
      </c>
      <c r="Q128" s="59" t="s">
        <v>224</v>
      </c>
    </row>
    <row r="129" spans="1:17" ht="12.75">
      <c r="A129" s="59" t="s">
        <v>107</v>
      </c>
      <c r="B129" s="59" t="s">
        <v>115</v>
      </c>
      <c r="C129" s="59" t="s">
        <v>105</v>
      </c>
      <c r="D129" s="59" t="s">
        <v>296</v>
      </c>
      <c r="E129" s="59" t="s">
        <v>107</v>
      </c>
      <c r="F129" s="60">
        <v>42736</v>
      </c>
      <c r="G129" s="61">
        <v>5256.1</v>
      </c>
      <c r="H129" s="59" t="s">
        <v>225</v>
      </c>
      <c r="I129" s="59" t="s">
        <v>297</v>
      </c>
      <c r="J129" s="59" t="s">
        <v>81</v>
      </c>
      <c r="K129" s="59" t="s">
        <v>170</v>
      </c>
      <c r="L129" s="60">
        <v>42779</v>
      </c>
      <c r="M129" s="59" t="s">
        <v>227</v>
      </c>
      <c r="N129" s="61">
        <v>5024.83</v>
      </c>
      <c r="O129" s="59" t="s">
        <v>15</v>
      </c>
      <c r="P129" s="59" t="s">
        <v>76</v>
      </c>
      <c r="Q129" s="59" t="s">
        <v>224</v>
      </c>
    </row>
    <row r="130" spans="1:17" ht="12.75">
      <c r="A130" s="59" t="s">
        <v>231</v>
      </c>
      <c r="B130" s="59" t="s">
        <v>115</v>
      </c>
      <c r="C130" s="59" t="s">
        <v>105</v>
      </c>
      <c r="D130" s="59" t="s">
        <v>296</v>
      </c>
      <c r="E130" s="59" t="s">
        <v>107</v>
      </c>
      <c r="F130" s="60">
        <v>42736</v>
      </c>
      <c r="G130" s="61">
        <v>77.73</v>
      </c>
      <c r="H130" s="59" t="s">
        <v>232</v>
      </c>
      <c r="I130" s="59" t="s">
        <v>297</v>
      </c>
      <c r="J130" s="59" t="s">
        <v>81</v>
      </c>
      <c r="K130" s="59" t="s">
        <v>170</v>
      </c>
      <c r="L130" s="60">
        <v>42779</v>
      </c>
      <c r="M130" s="59" t="s">
        <v>114</v>
      </c>
      <c r="N130" s="61">
        <v>74.31</v>
      </c>
      <c r="O130" s="59" t="s">
        <v>15</v>
      </c>
      <c r="P130" s="59" t="s">
        <v>76</v>
      </c>
      <c r="Q130" s="59" t="s">
        <v>224</v>
      </c>
    </row>
    <row r="131" spans="1:17" ht="12.75">
      <c r="A131" s="59" t="s">
        <v>231</v>
      </c>
      <c r="B131" s="59" t="s">
        <v>115</v>
      </c>
      <c r="C131" s="59" t="s">
        <v>105</v>
      </c>
      <c r="D131" s="59" t="s">
        <v>296</v>
      </c>
      <c r="E131" s="59" t="s">
        <v>298</v>
      </c>
      <c r="F131" s="60">
        <v>42736</v>
      </c>
      <c r="G131" s="61">
        <v>-25.97</v>
      </c>
      <c r="H131" s="59" t="s">
        <v>232</v>
      </c>
      <c r="I131" s="59" t="s">
        <v>297</v>
      </c>
      <c r="J131" s="59" t="s">
        <v>81</v>
      </c>
      <c r="K131" s="59" t="s">
        <v>170</v>
      </c>
      <c r="L131" s="60">
        <v>42779</v>
      </c>
      <c r="M131" s="59" t="s">
        <v>114</v>
      </c>
      <c r="N131" s="61">
        <v>-24.83</v>
      </c>
      <c r="O131" s="59" t="s">
        <v>15</v>
      </c>
      <c r="P131" s="59" t="s">
        <v>76</v>
      </c>
      <c r="Q131" s="59" t="s">
        <v>224</v>
      </c>
    </row>
    <row r="132" spans="1:17" ht="12.75">
      <c r="A132" s="59" t="s">
        <v>103</v>
      </c>
      <c r="B132" s="59" t="s">
        <v>115</v>
      </c>
      <c r="C132" s="59" t="s">
        <v>105</v>
      </c>
      <c r="D132" s="59" t="s">
        <v>296</v>
      </c>
      <c r="E132" s="59" t="s">
        <v>299</v>
      </c>
      <c r="F132" s="60">
        <v>42736</v>
      </c>
      <c r="G132" s="61">
        <v>-5307.86</v>
      </c>
      <c r="H132" s="59" t="s">
        <v>171</v>
      </c>
      <c r="I132" s="59" t="s">
        <v>297</v>
      </c>
      <c r="J132" s="59" t="s">
        <v>81</v>
      </c>
      <c r="K132" s="59" t="s">
        <v>170</v>
      </c>
      <c r="L132" s="60">
        <v>42779</v>
      </c>
      <c r="M132" s="59" t="s">
        <v>110</v>
      </c>
      <c r="N132" s="61">
        <v>-5074.31</v>
      </c>
      <c r="O132" s="59" t="s">
        <v>15</v>
      </c>
      <c r="P132" s="59" t="s">
        <v>76</v>
      </c>
      <c r="Q132" s="59" t="s">
        <v>224</v>
      </c>
    </row>
    <row r="133" spans="1:17" ht="12.75">
      <c r="A133" s="59" t="s">
        <v>107</v>
      </c>
      <c r="B133" s="59" t="s">
        <v>166</v>
      </c>
      <c r="C133" s="59" t="s">
        <v>131</v>
      </c>
      <c r="D133" s="59" t="s">
        <v>300</v>
      </c>
      <c r="E133" s="59" t="s">
        <v>107</v>
      </c>
      <c r="F133" s="60">
        <v>42702</v>
      </c>
      <c r="G133" s="61">
        <v>101010.1</v>
      </c>
      <c r="H133" s="59" t="s">
        <v>225</v>
      </c>
      <c r="I133" s="59" t="s">
        <v>301</v>
      </c>
      <c r="J133" s="59" t="s">
        <v>81</v>
      </c>
      <c r="K133" s="59" t="s">
        <v>180</v>
      </c>
      <c r="L133" s="60">
        <v>42720</v>
      </c>
      <c r="M133" s="59" t="s">
        <v>227</v>
      </c>
      <c r="N133" s="61">
        <v>80000</v>
      </c>
      <c r="O133" s="59" t="s">
        <v>15</v>
      </c>
      <c r="P133" s="59" t="s">
        <v>76</v>
      </c>
      <c r="Q133" s="59" t="s">
        <v>224</v>
      </c>
    </row>
    <row r="134" spans="1:17" ht="12.75">
      <c r="A134" s="59" t="s">
        <v>231</v>
      </c>
      <c r="B134" s="59" t="s">
        <v>166</v>
      </c>
      <c r="C134" s="59" t="s">
        <v>131</v>
      </c>
      <c r="D134" s="59" t="s">
        <v>300</v>
      </c>
      <c r="E134" s="59" t="s">
        <v>107</v>
      </c>
      <c r="F134" s="60">
        <v>42702</v>
      </c>
      <c r="G134" s="61">
        <v>-3686.5</v>
      </c>
      <c r="H134" s="59" t="s">
        <v>232</v>
      </c>
      <c r="I134" s="59" t="s">
        <v>301</v>
      </c>
      <c r="J134" s="59" t="s">
        <v>81</v>
      </c>
      <c r="K134" s="59" t="s">
        <v>180</v>
      </c>
      <c r="L134" s="60">
        <v>42720</v>
      </c>
      <c r="M134" s="59" t="s">
        <v>114</v>
      </c>
      <c r="N134" s="61">
        <v>0</v>
      </c>
      <c r="O134" s="59" t="s">
        <v>15</v>
      </c>
      <c r="P134" s="59" t="s">
        <v>76</v>
      </c>
      <c r="Q134" s="59" t="s">
        <v>224</v>
      </c>
    </row>
    <row r="135" spans="1:17" ht="12.75">
      <c r="A135" s="59" t="s">
        <v>103</v>
      </c>
      <c r="B135" s="59" t="s">
        <v>166</v>
      </c>
      <c r="C135" s="59" t="s">
        <v>131</v>
      </c>
      <c r="D135" s="59" t="s">
        <v>300</v>
      </c>
      <c r="E135" s="59" t="s">
        <v>302</v>
      </c>
      <c r="F135" s="60">
        <v>42702</v>
      </c>
      <c r="G135" s="61">
        <v>-97323.6</v>
      </c>
      <c r="H135" s="59" t="s">
        <v>108</v>
      </c>
      <c r="I135" s="59" t="s">
        <v>301</v>
      </c>
      <c r="J135" s="59" t="s">
        <v>81</v>
      </c>
      <c r="K135" s="59" t="s">
        <v>180</v>
      </c>
      <c r="L135" s="60">
        <v>42720</v>
      </c>
      <c r="M135" s="59" t="s">
        <v>110</v>
      </c>
      <c r="N135" s="61">
        <v>-80000</v>
      </c>
      <c r="O135" s="59" t="s">
        <v>15</v>
      </c>
      <c r="P135" s="59" t="s">
        <v>76</v>
      </c>
      <c r="Q135" s="59" t="s">
        <v>224</v>
      </c>
    </row>
    <row r="136" spans="1:17" ht="12.75">
      <c r="A136" s="59" t="s">
        <v>107</v>
      </c>
      <c r="B136" s="59" t="s">
        <v>166</v>
      </c>
      <c r="C136" s="59" t="s">
        <v>131</v>
      </c>
      <c r="D136" s="59" t="s">
        <v>303</v>
      </c>
      <c r="E136" s="59" t="s">
        <v>107</v>
      </c>
      <c r="F136" s="60">
        <v>42703</v>
      </c>
      <c r="G136" s="61">
        <v>38043.48</v>
      </c>
      <c r="H136" s="59" t="s">
        <v>225</v>
      </c>
      <c r="I136" s="59" t="s">
        <v>304</v>
      </c>
      <c r="J136" s="59" t="s">
        <v>81</v>
      </c>
      <c r="K136" s="59" t="s">
        <v>187</v>
      </c>
      <c r="L136" s="60">
        <v>42713</v>
      </c>
      <c r="M136" s="59" t="s">
        <v>227</v>
      </c>
      <c r="N136" s="61">
        <v>35000</v>
      </c>
      <c r="O136" s="59" t="s">
        <v>15</v>
      </c>
      <c r="P136" s="59" t="s">
        <v>76</v>
      </c>
      <c r="Q136" s="59" t="s">
        <v>224</v>
      </c>
    </row>
    <row r="137" spans="1:17" ht="12.75">
      <c r="A137" s="59" t="s">
        <v>231</v>
      </c>
      <c r="B137" s="59" t="s">
        <v>166</v>
      </c>
      <c r="C137" s="59" t="s">
        <v>131</v>
      </c>
      <c r="D137" s="59" t="s">
        <v>303</v>
      </c>
      <c r="E137" s="59" t="s">
        <v>107</v>
      </c>
      <c r="F137" s="60">
        <v>42703</v>
      </c>
      <c r="G137" s="61">
        <v>802.25</v>
      </c>
      <c r="H137" s="59" t="s">
        <v>232</v>
      </c>
      <c r="I137" s="59" t="s">
        <v>304</v>
      </c>
      <c r="J137" s="59" t="s">
        <v>81</v>
      </c>
      <c r="K137" s="59" t="s">
        <v>187</v>
      </c>
      <c r="L137" s="60">
        <v>42713</v>
      </c>
      <c r="M137" s="59" t="s">
        <v>114</v>
      </c>
      <c r="N137" s="61">
        <v>0</v>
      </c>
      <c r="O137" s="59" t="s">
        <v>15</v>
      </c>
      <c r="P137" s="59" t="s">
        <v>76</v>
      </c>
      <c r="Q137" s="59" t="s">
        <v>224</v>
      </c>
    </row>
    <row r="138" spans="1:17" ht="12.75">
      <c r="A138" s="59" t="s">
        <v>103</v>
      </c>
      <c r="B138" s="59" t="s">
        <v>166</v>
      </c>
      <c r="C138" s="59" t="s">
        <v>131</v>
      </c>
      <c r="D138" s="59" t="s">
        <v>303</v>
      </c>
      <c r="E138" s="59" t="s">
        <v>249</v>
      </c>
      <c r="F138" s="60">
        <v>42703</v>
      </c>
      <c r="G138" s="61">
        <v>-38845.73</v>
      </c>
      <c r="H138" s="59" t="s">
        <v>108</v>
      </c>
      <c r="I138" s="59" t="s">
        <v>304</v>
      </c>
      <c r="J138" s="59" t="s">
        <v>81</v>
      </c>
      <c r="K138" s="59" t="s">
        <v>187</v>
      </c>
      <c r="L138" s="60">
        <v>42713</v>
      </c>
      <c r="M138" s="59" t="s">
        <v>110</v>
      </c>
      <c r="N138" s="61">
        <v>-35000</v>
      </c>
      <c r="O138" s="59" t="s">
        <v>15</v>
      </c>
      <c r="P138" s="59" t="s">
        <v>76</v>
      </c>
      <c r="Q138" s="59" t="s">
        <v>224</v>
      </c>
    </row>
    <row r="139" spans="1:17" ht="12.75">
      <c r="A139" s="59" t="s">
        <v>107</v>
      </c>
      <c r="B139" s="59" t="s">
        <v>166</v>
      </c>
      <c r="C139" s="59" t="s">
        <v>181</v>
      </c>
      <c r="D139" s="59" t="s">
        <v>305</v>
      </c>
      <c r="E139" s="59" t="s">
        <v>107</v>
      </c>
      <c r="F139" s="60">
        <v>42667</v>
      </c>
      <c r="G139" s="61">
        <v>2500</v>
      </c>
      <c r="H139" s="59" t="s">
        <v>225</v>
      </c>
      <c r="I139" s="59" t="s">
        <v>306</v>
      </c>
      <c r="J139" s="59" t="s">
        <v>81</v>
      </c>
      <c r="K139" s="59" t="s">
        <v>184</v>
      </c>
      <c r="L139" s="60">
        <v>42683</v>
      </c>
      <c r="M139" s="59" t="s">
        <v>227</v>
      </c>
      <c r="N139" s="61">
        <v>2500</v>
      </c>
      <c r="O139" s="59" t="s">
        <v>15</v>
      </c>
      <c r="P139" s="59" t="s">
        <v>76</v>
      </c>
      <c r="Q139" s="59" t="s">
        <v>224</v>
      </c>
    </row>
    <row r="140" spans="1:17" ht="12.75">
      <c r="A140" s="59" t="s">
        <v>103</v>
      </c>
      <c r="B140" s="59" t="s">
        <v>166</v>
      </c>
      <c r="C140" s="59" t="s">
        <v>181</v>
      </c>
      <c r="D140" s="59" t="s">
        <v>305</v>
      </c>
      <c r="E140" s="59" t="s">
        <v>307</v>
      </c>
      <c r="F140" s="60">
        <v>42667</v>
      </c>
      <c r="G140" s="61">
        <v>-2500</v>
      </c>
      <c r="H140" s="59" t="s">
        <v>108</v>
      </c>
      <c r="I140" s="59" t="s">
        <v>306</v>
      </c>
      <c r="J140" s="59" t="s">
        <v>81</v>
      </c>
      <c r="K140" s="59" t="s">
        <v>184</v>
      </c>
      <c r="L140" s="60">
        <v>42683</v>
      </c>
      <c r="M140" s="59" t="s">
        <v>110</v>
      </c>
      <c r="N140" s="61">
        <v>-2500</v>
      </c>
      <c r="O140" s="59" t="s">
        <v>15</v>
      </c>
      <c r="P140" s="59" t="s">
        <v>76</v>
      </c>
      <c r="Q140" s="59" t="s">
        <v>224</v>
      </c>
    </row>
    <row r="141" spans="1:17" ht="12.75">
      <c r="A141" s="59" t="s">
        <v>107</v>
      </c>
      <c r="B141" s="59" t="s">
        <v>166</v>
      </c>
      <c r="C141" s="59" t="s">
        <v>135</v>
      </c>
      <c r="D141" s="59" t="s">
        <v>308</v>
      </c>
      <c r="E141" s="59" t="s">
        <v>107</v>
      </c>
      <c r="F141" s="60">
        <v>42606</v>
      </c>
      <c r="G141" s="61">
        <v>16759.78</v>
      </c>
      <c r="H141" s="59" t="s">
        <v>225</v>
      </c>
      <c r="I141" s="59" t="s">
        <v>309</v>
      </c>
      <c r="J141" s="59" t="s">
        <v>81</v>
      </c>
      <c r="K141" s="59" t="s">
        <v>190</v>
      </c>
      <c r="L141" s="60">
        <v>42618</v>
      </c>
      <c r="M141" s="59" t="s">
        <v>227</v>
      </c>
      <c r="N141" s="61">
        <v>15000</v>
      </c>
      <c r="O141" s="59" t="s">
        <v>15</v>
      </c>
      <c r="P141" s="59" t="s">
        <v>76</v>
      </c>
      <c r="Q141" s="59" t="s">
        <v>224</v>
      </c>
    </row>
    <row r="142" spans="1:17" ht="12.75">
      <c r="A142" s="59" t="s">
        <v>103</v>
      </c>
      <c r="B142" s="59" t="s">
        <v>166</v>
      </c>
      <c r="C142" s="59" t="s">
        <v>135</v>
      </c>
      <c r="D142" s="59" t="s">
        <v>308</v>
      </c>
      <c r="E142" s="59" t="s">
        <v>310</v>
      </c>
      <c r="F142" s="60">
        <v>42606</v>
      </c>
      <c r="G142" s="61">
        <v>-16759.78</v>
      </c>
      <c r="H142" s="59" t="s">
        <v>108</v>
      </c>
      <c r="I142" s="59" t="s">
        <v>309</v>
      </c>
      <c r="J142" s="59" t="s">
        <v>81</v>
      </c>
      <c r="K142" s="59" t="s">
        <v>190</v>
      </c>
      <c r="L142" s="60">
        <v>42618</v>
      </c>
      <c r="M142" s="59" t="s">
        <v>110</v>
      </c>
      <c r="N142" s="61">
        <v>-15000</v>
      </c>
      <c r="O142" s="59" t="s">
        <v>15</v>
      </c>
      <c r="P142" s="59" t="s">
        <v>76</v>
      </c>
      <c r="Q142" s="59" t="s">
        <v>224</v>
      </c>
    </row>
    <row r="143" spans="1:17" ht="12.75">
      <c r="A143" s="59" t="s">
        <v>107</v>
      </c>
      <c r="B143" s="59" t="s">
        <v>166</v>
      </c>
      <c r="C143" s="59" t="s">
        <v>135</v>
      </c>
      <c r="D143" s="59" t="s">
        <v>311</v>
      </c>
      <c r="E143" s="59" t="s">
        <v>107</v>
      </c>
      <c r="F143" s="60">
        <v>42608</v>
      </c>
      <c r="G143" s="61">
        <v>38910.51</v>
      </c>
      <c r="H143" s="59" t="s">
        <v>225</v>
      </c>
      <c r="I143" s="59" t="s">
        <v>312</v>
      </c>
      <c r="J143" s="59" t="s">
        <v>81</v>
      </c>
      <c r="K143" s="59" t="s">
        <v>194</v>
      </c>
      <c r="L143" s="60">
        <v>42614</v>
      </c>
      <c r="M143" s="59" t="s">
        <v>227</v>
      </c>
      <c r="N143" s="61">
        <v>30000</v>
      </c>
      <c r="O143" s="59" t="s">
        <v>15</v>
      </c>
      <c r="P143" s="59" t="s">
        <v>76</v>
      </c>
      <c r="Q143" s="59" t="s">
        <v>224</v>
      </c>
    </row>
    <row r="144" spans="1:17" ht="12.75">
      <c r="A144" s="59" t="s">
        <v>231</v>
      </c>
      <c r="B144" s="59" t="s">
        <v>166</v>
      </c>
      <c r="C144" s="59" t="s">
        <v>135</v>
      </c>
      <c r="D144" s="59" t="s">
        <v>311</v>
      </c>
      <c r="E144" s="59" t="s">
        <v>107</v>
      </c>
      <c r="F144" s="60">
        <v>42608</v>
      </c>
      <c r="G144" s="61">
        <v>1250.13</v>
      </c>
      <c r="H144" s="59" t="s">
        <v>232</v>
      </c>
      <c r="I144" s="59" t="s">
        <v>312</v>
      </c>
      <c r="J144" s="59" t="s">
        <v>81</v>
      </c>
      <c r="K144" s="59" t="s">
        <v>194</v>
      </c>
      <c r="L144" s="60">
        <v>42614</v>
      </c>
      <c r="M144" s="59" t="s">
        <v>114</v>
      </c>
      <c r="N144" s="61">
        <v>0</v>
      </c>
      <c r="O144" s="59" t="s">
        <v>15</v>
      </c>
      <c r="P144" s="59" t="s">
        <v>76</v>
      </c>
      <c r="Q144" s="59" t="s">
        <v>224</v>
      </c>
    </row>
    <row r="145" spans="1:17" ht="12.75">
      <c r="A145" s="59" t="s">
        <v>103</v>
      </c>
      <c r="B145" s="59" t="s">
        <v>166</v>
      </c>
      <c r="C145" s="59" t="s">
        <v>135</v>
      </c>
      <c r="D145" s="59" t="s">
        <v>311</v>
      </c>
      <c r="E145" s="59" t="s">
        <v>313</v>
      </c>
      <c r="F145" s="60">
        <v>42608</v>
      </c>
      <c r="G145" s="61">
        <v>-40160.64</v>
      </c>
      <c r="H145" s="59" t="s">
        <v>108</v>
      </c>
      <c r="I145" s="59" t="s">
        <v>312</v>
      </c>
      <c r="J145" s="59" t="s">
        <v>81</v>
      </c>
      <c r="K145" s="59" t="s">
        <v>194</v>
      </c>
      <c r="L145" s="60">
        <v>42614</v>
      </c>
      <c r="M145" s="59" t="s">
        <v>110</v>
      </c>
      <c r="N145" s="61">
        <v>-30000</v>
      </c>
      <c r="O145" s="59" t="s">
        <v>15</v>
      </c>
      <c r="P145" s="59" t="s">
        <v>76</v>
      </c>
      <c r="Q145" s="59" t="s">
        <v>224</v>
      </c>
    </row>
    <row r="146" spans="1:17" ht="12.75">
      <c r="A146" s="59" t="s">
        <v>107</v>
      </c>
      <c r="B146" s="59" t="s">
        <v>166</v>
      </c>
      <c r="C146" s="59" t="s">
        <v>139</v>
      </c>
      <c r="D146" s="59" t="s">
        <v>314</v>
      </c>
      <c r="E146" s="59" t="s">
        <v>107</v>
      </c>
      <c r="F146" s="60">
        <v>42524</v>
      </c>
      <c r="G146" s="61">
        <v>75000</v>
      </c>
      <c r="H146" s="59" t="s">
        <v>225</v>
      </c>
      <c r="I146" s="59" t="s">
        <v>315</v>
      </c>
      <c r="J146" s="59" t="s">
        <v>81</v>
      </c>
      <c r="K146" s="59" t="s">
        <v>197</v>
      </c>
      <c r="L146" s="60">
        <v>42573</v>
      </c>
      <c r="M146" s="59" t="s">
        <v>227</v>
      </c>
      <c r="N146" s="61">
        <v>75000</v>
      </c>
      <c r="O146" s="59" t="s">
        <v>15</v>
      </c>
      <c r="P146" s="59" t="s">
        <v>76</v>
      </c>
      <c r="Q146" s="59" t="s">
        <v>224</v>
      </c>
    </row>
    <row r="147" spans="1:17" ht="12.75">
      <c r="A147" s="59" t="s">
        <v>103</v>
      </c>
      <c r="B147" s="59" t="s">
        <v>166</v>
      </c>
      <c r="C147" s="59" t="s">
        <v>139</v>
      </c>
      <c r="D147" s="59" t="s">
        <v>314</v>
      </c>
      <c r="E147" s="59" t="s">
        <v>316</v>
      </c>
      <c r="F147" s="60">
        <v>42524</v>
      </c>
      <c r="G147" s="61">
        <v>-75000</v>
      </c>
      <c r="H147" s="59" t="s">
        <v>108</v>
      </c>
      <c r="I147" s="59" t="s">
        <v>315</v>
      </c>
      <c r="J147" s="59" t="s">
        <v>81</v>
      </c>
      <c r="K147" s="59" t="s">
        <v>197</v>
      </c>
      <c r="L147" s="60">
        <v>42573</v>
      </c>
      <c r="M147" s="59" t="s">
        <v>110</v>
      </c>
      <c r="N147" s="61">
        <v>-75000</v>
      </c>
      <c r="O147" s="59" t="s">
        <v>15</v>
      </c>
      <c r="P147" s="59" t="s">
        <v>76</v>
      </c>
      <c r="Q147" s="59" t="s">
        <v>224</v>
      </c>
    </row>
    <row r="148" spans="1:17" ht="12.75">
      <c r="A148" s="59" t="s">
        <v>107</v>
      </c>
      <c r="B148" s="59" t="s">
        <v>166</v>
      </c>
      <c r="C148" s="59" t="s">
        <v>139</v>
      </c>
      <c r="D148" s="59" t="s">
        <v>317</v>
      </c>
      <c r="E148" s="59" t="s">
        <v>107</v>
      </c>
      <c r="F148" s="60">
        <v>42528</v>
      </c>
      <c r="G148" s="61">
        <v>222965.44</v>
      </c>
      <c r="H148" s="59" t="s">
        <v>225</v>
      </c>
      <c r="I148" s="59" t="s">
        <v>318</v>
      </c>
      <c r="J148" s="59" t="s">
        <v>81</v>
      </c>
      <c r="K148" s="59" t="s">
        <v>200</v>
      </c>
      <c r="L148" s="60">
        <v>42550</v>
      </c>
      <c r="M148" s="59" t="s">
        <v>227</v>
      </c>
      <c r="N148" s="61">
        <v>200000</v>
      </c>
      <c r="O148" s="59" t="s">
        <v>15</v>
      </c>
      <c r="P148" s="59" t="s">
        <v>76</v>
      </c>
      <c r="Q148" s="59" t="s">
        <v>224</v>
      </c>
    </row>
    <row r="149" spans="1:17" ht="12.75">
      <c r="A149" s="59" t="s">
        <v>103</v>
      </c>
      <c r="B149" s="59" t="s">
        <v>166</v>
      </c>
      <c r="C149" s="59" t="s">
        <v>139</v>
      </c>
      <c r="D149" s="59" t="s">
        <v>317</v>
      </c>
      <c r="E149" s="59" t="s">
        <v>269</v>
      </c>
      <c r="F149" s="60">
        <v>42528</v>
      </c>
      <c r="G149" s="61">
        <v>-222965.44</v>
      </c>
      <c r="H149" s="59" t="s">
        <v>108</v>
      </c>
      <c r="I149" s="59" t="s">
        <v>318</v>
      </c>
      <c r="J149" s="59" t="s">
        <v>81</v>
      </c>
      <c r="K149" s="59" t="s">
        <v>200</v>
      </c>
      <c r="L149" s="60">
        <v>42550</v>
      </c>
      <c r="M149" s="59" t="s">
        <v>110</v>
      </c>
      <c r="N149" s="61">
        <v>-200000</v>
      </c>
      <c r="O149" s="59" t="s">
        <v>15</v>
      </c>
      <c r="P149" s="59" t="s">
        <v>76</v>
      </c>
      <c r="Q149" s="59" t="s">
        <v>224</v>
      </c>
    </row>
    <row r="150" spans="1:17" ht="12.75">
      <c r="A150" s="59" t="s">
        <v>107</v>
      </c>
      <c r="B150" s="59" t="s">
        <v>166</v>
      </c>
      <c r="C150" s="59" t="s">
        <v>152</v>
      </c>
      <c r="D150" s="59" t="s">
        <v>319</v>
      </c>
      <c r="E150" s="59" t="s">
        <v>107</v>
      </c>
      <c r="F150" s="60">
        <v>42521</v>
      </c>
      <c r="G150" s="61">
        <v>10000</v>
      </c>
      <c r="H150" s="59" t="s">
        <v>225</v>
      </c>
      <c r="I150" s="59" t="s">
        <v>320</v>
      </c>
      <c r="J150" s="59" t="s">
        <v>81</v>
      </c>
      <c r="K150" s="59" t="s">
        <v>204</v>
      </c>
      <c r="L150" s="60">
        <v>42529</v>
      </c>
      <c r="M150" s="59" t="s">
        <v>227</v>
      </c>
      <c r="N150" s="61">
        <v>10000</v>
      </c>
      <c r="O150" s="59" t="s">
        <v>15</v>
      </c>
      <c r="P150" s="59" t="s">
        <v>76</v>
      </c>
      <c r="Q150" s="59" t="s">
        <v>224</v>
      </c>
    </row>
    <row r="151" spans="1:17" ht="12.75">
      <c r="A151" s="59" t="s">
        <v>103</v>
      </c>
      <c r="B151" s="59" t="s">
        <v>166</v>
      </c>
      <c r="C151" s="59" t="s">
        <v>152</v>
      </c>
      <c r="D151" s="59" t="s">
        <v>319</v>
      </c>
      <c r="E151" s="59" t="s">
        <v>295</v>
      </c>
      <c r="F151" s="60">
        <v>42521</v>
      </c>
      <c r="G151" s="61">
        <v>-10000</v>
      </c>
      <c r="H151" s="59" t="s">
        <v>108</v>
      </c>
      <c r="I151" s="59" t="s">
        <v>320</v>
      </c>
      <c r="J151" s="59" t="s">
        <v>81</v>
      </c>
      <c r="K151" s="59" t="s">
        <v>204</v>
      </c>
      <c r="L151" s="60">
        <v>42529</v>
      </c>
      <c r="M151" s="59" t="s">
        <v>110</v>
      </c>
      <c r="N151" s="61">
        <v>-10000</v>
      </c>
      <c r="O151" s="59" t="s">
        <v>15</v>
      </c>
      <c r="P151" s="59" t="s">
        <v>76</v>
      </c>
      <c r="Q151" s="59" t="s">
        <v>224</v>
      </c>
    </row>
    <row r="152" spans="1:17" ht="12.75">
      <c r="A152" s="59" t="s">
        <v>107</v>
      </c>
      <c r="B152" s="59" t="s">
        <v>166</v>
      </c>
      <c r="C152" s="59" t="s">
        <v>156</v>
      </c>
      <c r="D152" s="59" t="s">
        <v>321</v>
      </c>
      <c r="E152" s="59" t="s">
        <v>107</v>
      </c>
      <c r="F152" s="60">
        <v>42425</v>
      </c>
      <c r="G152" s="61">
        <v>30000</v>
      </c>
      <c r="H152" s="59" t="s">
        <v>225</v>
      </c>
      <c r="I152" s="59" t="s">
        <v>322</v>
      </c>
      <c r="J152" s="59" t="s">
        <v>81</v>
      </c>
      <c r="K152" s="59" t="s">
        <v>207</v>
      </c>
      <c r="L152" s="60">
        <v>42452</v>
      </c>
      <c r="M152" s="59" t="s">
        <v>227</v>
      </c>
      <c r="N152" s="61">
        <v>30000</v>
      </c>
      <c r="O152" s="59" t="s">
        <v>15</v>
      </c>
      <c r="P152" s="59" t="s">
        <v>76</v>
      </c>
      <c r="Q152" s="59" t="s">
        <v>224</v>
      </c>
    </row>
    <row r="153" spans="1:17" ht="12.75">
      <c r="A153" s="59" t="s">
        <v>103</v>
      </c>
      <c r="B153" s="59" t="s">
        <v>166</v>
      </c>
      <c r="C153" s="59" t="s">
        <v>156</v>
      </c>
      <c r="D153" s="59" t="s">
        <v>321</v>
      </c>
      <c r="E153" s="59" t="s">
        <v>295</v>
      </c>
      <c r="F153" s="60">
        <v>42425</v>
      </c>
      <c r="G153" s="61">
        <v>-30000</v>
      </c>
      <c r="H153" s="59" t="s">
        <v>108</v>
      </c>
      <c r="I153" s="59" t="s">
        <v>322</v>
      </c>
      <c r="J153" s="59" t="s">
        <v>81</v>
      </c>
      <c r="K153" s="59" t="s">
        <v>207</v>
      </c>
      <c r="L153" s="60">
        <v>42452</v>
      </c>
      <c r="M153" s="59" t="s">
        <v>110</v>
      </c>
      <c r="N153" s="61">
        <v>-30000</v>
      </c>
      <c r="O153" s="59" t="s">
        <v>15</v>
      </c>
      <c r="P153" s="59" t="s">
        <v>76</v>
      </c>
      <c r="Q153" s="59" t="s">
        <v>224</v>
      </c>
    </row>
    <row r="154" spans="1:17" ht="12.75">
      <c r="A154" s="59" t="s">
        <v>107</v>
      </c>
      <c r="B154" s="59" t="s">
        <v>166</v>
      </c>
      <c r="C154" s="59" t="s">
        <v>105</v>
      </c>
      <c r="D154" s="59" t="s">
        <v>323</v>
      </c>
      <c r="E154" s="59" t="s">
        <v>107</v>
      </c>
      <c r="F154" s="60">
        <v>42384</v>
      </c>
      <c r="G154" s="61">
        <v>25000</v>
      </c>
      <c r="H154" s="59" t="s">
        <v>225</v>
      </c>
      <c r="I154" s="59" t="s">
        <v>324</v>
      </c>
      <c r="J154" s="59" t="s">
        <v>81</v>
      </c>
      <c r="K154" s="59" t="s">
        <v>210</v>
      </c>
      <c r="L154" s="60">
        <v>42445</v>
      </c>
      <c r="M154" s="59" t="s">
        <v>227</v>
      </c>
      <c r="N154" s="61">
        <v>25000</v>
      </c>
      <c r="O154" s="59" t="s">
        <v>15</v>
      </c>
      <c r="P154" s="59" t="s">
        <v>76</v>
      </c>
      <c r="Q154" s="59" t="s">
        <v>224</v>
      </c>
    </row>
    <row r="155" spans="1:17" ht="12.75">
      <c r="A155" s="59" t="s">
        <v>103</v>
      </c>
      <c r="B155" s="59" t="s">
        <v>166</v>
      </c>
      <c r="C155" s="59" t="s">
        <v>105</v>
      </c>
      <c r="D155" s="59" t="s">
        <v>323</v>
      </c>
      <c r="E155" s="59" t="s">
        <v>295</v>
      </c>
      <c r="F155" s="60">
        <v>42384</v>
      </c>
      <c r="G155" s="61">
        <v>-25000</v>
      </c>
      <c r="H155" s="59" t="s">
        <v>108</v>
      </c>
      <c r="I155" s="59" t="s">
        <v>324</v>
      </c>
      <c r="J155" s="59" t="s">
        <v>81</v>
      </c>
      <c r="K155" s="59" t="s">
        <v>210</v>
      </c>
      <c r="L155" s="60">
        <v>42445</v>
      </c>
      <c r="M155" s="59" t="s">
        <v>110</v>
      </c>
      <c r="N155" s="61">
        <v>-25000</v>
      </c>
      <c r="O155" s="59" t="s">
        <v>15</v>
      </c>
      <c r="P155" s="59" t="s">
        <v>76</v>
      </c>
      <c r="Q155" s="59" t="s">
        <v>224</v>
      </c>
    </row>
    <row r="156" spans="1:17" ht="12.75">
      <c r="A156" s="59" t="s">
        <v>107</v>
      </c>
      <c r="B156" s="59" t="s">
        <v>211</v>
      </c>
      <c r="C156" s="59" t="s">
        <v>116</v>
      </c>
      <c r="D156" s="59" t="s">
        <v>325</v>
      </c>
      <c r="E156" s="59" t="s">
        <v>107</v>
      </c>
      <c r="F156" s="60">
        <v>42354</v>
      </c>
      <c r="G156" s="61">
        <v>2500</v>
      </c>
      <c r="H156" s="59" t="s">
        <v>225</v>
      </c>
      <c r="I156" s="59" t="s">
        <v>326</v>
      </c>
      <c r="J156" s="59" t="s">
        <v>81</v>
      </c>
      <c r="K156" s="59" t="s">
        <v>220</v>
      </c>
      <c r="L156" s="60">
        <v>42398</v>
      </c>
      <c r="M156" s="59" t="s">
        <v>227</v>
      </c>
      <c r="N156" s="61">
        <v>2500</v>
      </c>
      <c r="O156" s="59" t="s">
        <v>15</v>
      </c>
      <c r="P156" s="59" t="s">
        <v>76</v>
      </c>
      <c r="Q156" s="59" t="s">
        <v>224</v>
      </c>
    </row>
    <row r="157" spans="1:17" ht="12.75">
      <c r="A157" s="59" t="s">
        <v>103</v>
      </c>
      <c r="B157" s="59" t="s">
        <v>211</v>
      </c>
      <c r="C157" s="59" t="s">
        <v>116</v>
      </c>
      <c r="D157" s="59" t="s">
        <v>325</v>
      </c>
      <c r="E157" s="59" t="s">
        <v>327</v>
      </c>
      <c r="F157" s="60">
        <v>42354</v>
      </c>
      <c r="G157" s="61">
        <v>-2500</v>
      </c>
      <c r="H157" s="59" t="s">
        <v>108</v>
      </c>
      <c r="I157" s="59" t="s">
        <v>326</v>
      </c>
      <c r="J157" s="59" t="s">
        <v>81</v>
      </c>
      <c r="K157" s="59" t="s">
        <v>220</v>
      </c>
      <c r="L157" s="60">
        <v>42398</v>
      </c>
      <c r="M157" s="59" t="s">
        <v>110</v>
      </c>
      <c r="N157" s="61">
        <v>-2500</v>
      </c>
      <c r="O157" s="59" t="s">
        <v>15</v>
      </c>
      <c r="P157" s="59" t="s">
        <v>76</v>
      </c>
      <c r="Q157" s="59" t="s">
        <v>224</v>
      </c>
    </row>
    <row r="158" spans="1:17" ht="12.75">
      <c r="A158" s="59" t="s">
        <v>107</v>
      </c>
      <c r="B158" s="59" t="s">
        <v>211</v>
      </c>
      <c r="C158" s="59" t="s">
        <v>116</v>
      </c>
      <c r="D158" s="59" t="s">
        <v>328</v>
      </c>
      <c r="E158" s="59" t="s">
        <v>107</v>
      </c>
      <c r="F158" s="60">
        <v>42339</v>
      </c>
      <c r="G158" s="61">
        <v>30000</v>
      </c>
      <c r="H158" s="59" t="s">
        <v>225</v>
      </c>
      <c r="I158" s="59" t="s">
        <v>329</v>
      </c>
      <c r="J158" s="59" t="s">
        <v>81</v>
      </c>
      <c r="K158" s="59" t="s">
        <v>217</v>
      </c>
      <c r="L158" s="60">
        <v>42395</v>
      </c>
      <c r="M158" s="59" t="s">
        <v>227</v>
      </c>
      <c r="N158" s="61">
        <v>30000</v>
      </c>
      <c r="O158" s="59" t="s">
        <v>15</v>
      </c>
      <c r="P158" s="59" t="s">
        <v>76</v>
      </c>
      <c r="Q158" s="59" t="s">
        <v>224</v>
      </c>
    </row>
    <row r="159" spans="1:17" ht="12.75">
      <c r="A159" s="59" t="s">
        <v>103</v>
      </c>
      <c r="B159" s="59" t="s">
        <v>211</v>
      </c>
      <c r="C159" s="59" t="s">
        <v>116</v>
      </c>
      <c r="D159" s="59" t="s">
        <v>328</v>
      </c>
      <c r="E159" s="59" t="s">
        <v>330</v>
      </c>
      <c r="F159" s="60">
        <v>42339</v>
      </c>
      <c r="G159" s="61">
        <v>-30000</v>
      </c>
      <c r="H159" s="59" t="s">
        <v>108</v>
      </c>
      <c r="I159" s="59" t="s">
        <v>329</v>
      </c>
      <c r="J159" s="59" t="s">
        <v>81</v>
      </c>
      <c r="K159" s="59" t="s">
        <v>217</v>
      </c>
      <c r="L159" s="60">
        <v>42395</v>
      </c>
      <c r="M159" s="59" t="s">
        <v>110</v>
      </c>
      <c r="N159" s="61">
        <v>-30000</v>
      </c>
      <c r="O159" s="59" t="s">
        <v>15</v>
      </c>
      <c r="P159" s="59" t="s">
        <v>76</v>
      </c>
      <c r="Q159" s="59" t="s">
        <v>224</v>
      </c>
    </row>
    <row r="160" spans="1:17" ht="12.75">
      <c r="A160" s="59" t="s">
        <v>107</v>
      </c>
      <c r="B160" s="59" t="s">
        <v>211</v>
      </c>
      <c r="C160" s="59" t="s">
        <v>116</v>
      </c>
      <c r="D160" s="59" t="s">
        <v>331</v>
      </c>
      <c r="E160" s="59" t="s">
        <v>107</v>
      </c>
      <c r="F160" s="60">
        <v>42348</v>
      </c>
      <c r="G160" s="61">
        <v>145397.86</v>
      </c>
      <c r="H160" s="59" t="s">
        <v>225</v>
      </c>
      <c r="I160" s="59" t="s">
        <v>332</v>
      </c>
      <c r="J160" s="59" t="s">
        <v>81</v>
      </c>
      <c r="K160" s="59" t="s">
        <v>214</v>
      </c>
      <c r="L160" s="60">
        <v>42394</v>
      </c>
      <c r="M160" s="59" t="s">
        <v>227</v>
      </c>
      <c r="N160" s="61">
        <v>202248.45</v>
      </c>
      <c r="O160" s="59" t="s">
        <v>15</v>
      </c>
      <c r="P160" s="59" t="s">
        <v>76</v>
      </c>
      <c r="Q160" s="59" t="s">
        <v>224</v>
      </c>
    </row>
    <row r="161" spans="1:17" ht="12.75">
      <c r="A161" s="59" t="s">
        <v>231</v>
      </c>
      <c r="B161" s="59" t="s">
        <v>211</v>
      </c>
      <c r="C161" s="59" t="s">
        <v>116</v>
      </c>
      <c r="D161" s="59" t="s">
        <v>331</v>
      </c>
      <c r="E161" s="59" t="s">
        <v>333</v>
      </c>
      <c r="F161" s="60">
        <v>42348</v>
      </c>
      <c r="G161" s="61">
        <v>-1616.43</v>
      </c>
      <c r="H161" s="59" t="s">
        <v>232</v>
      </c>
      <c r="I161" s="59" t="s">
        <v>332</v>
      </c>
      <c r="J161" s="59" t="s">
        <v>81</v>
      </c>
      <c r="K161" s="59" t="s">
        <v>214</v>
      </c>
      <c r="L161" s="60">
        <v>42394</v>
      </c>
      <c r="M161" s="59" t="s">
        <v>114</v>
      </c>
      <c r="N161" s="61">
        <v>-2248.45</v>
      </c>
      <c r="O161" s="59" t="s">
        <v>15</v>
      </c>
      <c r="P161" s="59" t="s">
        <v>76</v>
      </c>
      <c r="Q161" s="59" t="s">
        <v>224</v>
      </c>
    </row>
    <row r="162" spans="1:17" ht="12.75">
      <c r="A162" s="59" t="s">
        <v>231</v>
      </c>
      <c r="B162" s="59" t="s">
        <v>211</v>
      </c>
      <c r="C162" s="59" t="s">
        <v>116</v>
      </c>
      <c r="D162" s="59" t="s">
        <v>331</v>
      </c>
      <c r="E162" s="59" t="s">
        <v>107</v>
      </c>
      <c r="F162" s="60">
        <v>42348</v>
      </c>
      <c r="G162" s="61">
        <v>0.02</v>
      </c>
      <c r="H162" s="59" t="s">
        <v>232</v>
      </c>
      <c r="I162" s="59" t="s">
        <v>332</v>
      </c>
      <c r="J162" s="59" t="s">
        <v>81</v>
      </c>
      <c r="K162" s="59" t="s">
        <v>214</v>
      </c>
      <c r="L162" s="60">
        <v>42394</v>
      </c>
      <c r="M162" s="59" t="s">
        <v>114</v>
      </c>
      <c r="N162" s="61">
        <v>0</v>
      </c>
      <c r="O162" s="59" t="s">
        <v>15</v>
      </c>
      <c r="P162" s="59" t="s">
        <v>76</v>
      </c>
      <c r="Q162" s="59" t="s">
        <v>224</v>
      </c>
    </row>
    <row r="163" spans="1:17" ht="12.75">
      <c r="A163" s="59" t="s">
        <v>103</v>
      </c>
      <c r="B163" s="59" t="s">
        <v>211</v>
      </c>
      <c r="C163" s="59" t="s">
        <v>116</v>
      </c>
      <c r="D163" s="59" t="s">
        <v>331</v>
      </c>
      <c r="E163" s="59" t="s">
        <v>334</v>
      </c>
      <c r="F163" s="60">
        <v>42348</v>
      </c>
      <c r="G163" s="61">
        <v>-143781.45</v>
      </c>
      <c r="H163" s="59" t="s">
        <v>127</v>
      </c>
      <c r="I163" s="59" t="s">
        <v>332</v>
      </c>
      <c r="J163" s="59" t="s">
        <v>81</v>
      </c>
      <c r="K163" s="59" t="s">
        <v>214</v>
      </c>
      <c r="L163" s="60">
        <v>42394</v>
      </c>
      <c r="M163" s="59" t="s">
        <v>110</v>
      </c>
      <c r="N163" s="61">
        <v>-200000</v>
      </c>
      <c r="O163" s="59" t="s">
        <v>15</v>
      </c>
      <c r="P163" s="59" t="s">
        <v>76</v>
      </c>
      <c r="Q163" s="59" t="s">
        <v>224</v>
      </c>
    </row>
    <row r="164" spans="1:17" ht="12.75">
      <c r="A164" s="59" t="s">
        <v>103</v>
      </c>
      <c r="B164" s="59" t="s">
        <v>115</v>
      </c>
      <c r="C164" s="59" t="s">
        <v>131</v>
      </c>
      <c r="D164" s="59" t="s">
        <v>335</v>
      </c>
      <c r="E164" s="59" t="s">
        <v>336</v>
      </c>
      <c r="F164" s="60">
        <v>43068</v>
      </c>
      <c r="G164" s="61">
        <v>2500</v>
      </c>
      <c r="H164" s="59" t="s">
        <v>337</v>
      </c>
      <c r="I164" s="59" t="s">
        <v>338</v>
      </c>
      <c r="J164" s="59" t="s">
        <v>81</v>
      </c>
      <c r="K164" s="59" t="s">
        <v>174</v>
      </c>
      <c r="L164" s="60">
        <v>43083</v>
      </c>
      <c r="M164" s="59" t="s">
        <v>114</v>
      </c>
      <c r="N164" s="61">
        <v>2500</v>
      </c>
      <c r="O164" s="59" t="s">
        <v>339</v>
      </c>
      <c r="P164" s="59" t="s">
        <v>76</v>
      </c>
      <c r="Q164" s="59" t="s">
        <v>224</v>
      </c>
    </row>
    <row r="165" spans="1:17" ht="12.75">
      <c r="A165" s="59" t="s">
        <v>103</v>
      </c>
      <c r="B165" s="59" t="s">
        <v>115</v>
      </c>
      <c r="C165" s="59" t="s">
        <v>131</v>
      </c>
      <c r="D165" s="59" t="s">
        <v>335</v>
      </c>
      <c r="E165" s="59" t="s">
        <v>336</v>
      </c>
      <c r="F165" s="60">
        <v>43068</v>
      </c>
      <c r="G165" s="61">
        <v>-2500</v>
      </c>
      <c r="H165" s="59" t="s">
        <v>108</v>
      </c>
      <c r="I165" s="59" t="s">
        <v>338</v>
      </c>
      <c r="J165" s="59" t="s">
        <v>81</v>
      </c>
      <c r="K165" s="59" t="s">
        <v>174</v>
      </c>
      <c r="L165" s="60">
        <v>43083</v>
      </c>
      <c r="M165" s="59" t="s">
        <v>110</v>
      </c>
      <c r="N165" s="61">
        <v>-2500</v>
      </c>
      <c r="O165" s="59" t="s">
        <v>339</v>
      </c>
      <c r="P165" s="59" t="s">
        <v>76</v>
      </c>
      <c r="Q165" s="59" t="s">
        <v>224</v>
      </c>
    </row>
    <row r="166" spans="1:17" ht="12.75">
      <c r="A166" s="59" t="s">
        <v>103</v>
      </c>
      <c r="B166" s="59" t="s">
        <v>115</v>
      </c>
      <c r="C166" s="59" t="s">
        <v>131</v>
      </c>
      <c r="D166" s="59" t="s">
        <v>335</v>
      </c>
      <c r="E166" s="59" t="s">
        <v>336</v>
      </c>
      <c r="F166" s="60">
        <v>43068</v>
      </c>
      <c r="G166" s="61">
        <v>2500</v>
      </c>
      <c r="H166" s="59" t="s">
        <v>337</v>
      </c>
      <c r="I166" s="59" t="s">
        <v>340</v>
      </c>
      <c r="J166" s="59" t="s">
        <v>81</v>
      </c>
      <c r="K166" s="59" t="s">
        <v>174</v>
      </c>
      <c r="L166" s="60">
        <v>43081</v>
      </c>
      <c r="M166" s="59" t="s">
        <v>341</v>
      </c>
      <c r="N166" s="61">
        <v>2500</v>
      </c>
      <c r="O166" s="59" t="s">
        <v>342</v>
      </c>
      <c r="P166" s="59" t="s">
        <v>76</v>
      </c>
      <c r="Q166" s="59" t="s">
        <v>343</v>
      </c>
    </row>
    <row r="167" spans="1:17" ht="12.75">
      <c r="A167" s="59" t="s">
        <v>103</v>
      </c>
      <c r="B167" s="59" t="s">
        <v>115</v>
      </c>
      <c r="C167" s="59" t="s">
        <v>131</v>
      </c>
      <c r="D167" s="59" t="s">
        <v>335</v>
      </c>
      <c r="E167" s="59" t="s">
        <v>336</v>
      </c>
      <c r="F167" s="60">
        <v>43068</v>
      </c>
      <c r="G167" s="61">
        <v>-2500</v>
      </c>
      <c r="H167" s="59" t="s">
        <v>337</v>
      </c>
      <c r="I167" s="59" t="s">
        <v>344</v>
      </c>
      <c r="J167" s="59" t="s">
        <v>81</v>
      </c>
      <c r="K167" s="59" t="s">
        <v>174</v>
      </c>
      <c r="L167" s="60">
        <v>43083</v>
      </c>
      <c r="M167" s="59" t="s">
        <v>341</v>
      </c>
      <c r="N167" s="61">
        <v>-2500</v>
      </c>
      <c r="O167" s="59" t="s">
        <v>342</v>
      </c>
      <c r="P167" s="59" t="s">
        <v>76</v>
      </c>
      <c r="Q167" s="59" t="s">
        <v>343</v>
      </c>
    </row>
    <row r="168" spans="1:17" ht="12.75">
      <c r="A168" s="59" t="s">
        <v>107</v>
      </c>
      <c r="B168" s="59" t="s">
        <v>115</v>
      </c>
      <c r="C168" s="59" t="s">
        <v>116</v>
      </c>
      <c r="D168" s="59" t="s">
        <v>345</v>
      </c>
      <c r="E168" s="59" t="s">
        <v>107</v>
      </c>
      <c r="F168" s="60">
        <v>43100</v>
      </c>
      <c r="G168" s="61">
        <v>1.14</v>
      </c>
      <c r="H168" s="59" t="s">
        <v>346</v>
      </c>
      <c r="I168" s="59" t="s">
        <v>347</v>
      </c>
      <c r="J168" s="59" t="s">
        <v>348</v>
      </c>
      <c r="K168" s="59" t="s">
        <v>349</v>
      </c>
      <c r="L168" s="60">
        <v>43154</v>
      </c>
      <c r="M168" s="59" t="s">
        <v>350</v>
      </c>
      <c r="N168" s="61">
        <v>1.14</v>
      </c>
      <c r="O168" s="59" t="s">
        <v>351</v>
      </c>
      <c r="P168" s="59" t="s">
        <v>76</v>
      </c>
      <c r="Q168" s="59" t="s">
        <v>224</v>
      </c>
    </row>
    <row r="169" spans="1:17" ht="12.75">
      <c r="A169" s="59" t="s">
        <v>107</v>
      </c>
      <c r="B169" s="59" t="s">
        <v>115</v>
      </c>
      <c r="C169" s="59" t="s">
        <v>116</v>
      </c>
      <c r="D169" s="59" t="s">
        <v>345</v>
      </c>
      <c r="E169" s="59" t="s">
        <v>107</v>
      </c>
      <c r="F169" s="60">
        <v>43100</v>
      </c>
      <c r="G169" s="61">
        <v>-1.14</v>
      </c>
      <c r="H169" s="59" t="s">
        <v>225</v>
      </c>
      <c r="I169" s="59" t="s">
        <v>347</v>
      </c>
      <c r="J169" s="59" t="s">
        <v>348</v>
      </c>
      <c r="K169" s="59" t="s">
        <v>349</v>
      </c>
      <c r="L169" s="60">
        <v>43154</v>
      </c>
      <c r="M169" s="59" t="s">
        <v>227</v>
      </c>
      <c r="N169" s="61">
        <v>-1.14</v>
      </c>
      <c r="O169" s="59" t="s">
        <v>351</v>
      </c>
      <c r="P169" s="59" t="s">
        <v>76</v>
      </c>
      <c r="Q169" s="59" t="s">
        <v>224</v>
      </c>
    </row>
    <row r="170" spans="1:17" ht="12.75">
      <c r="A170" s="59" t="s">
        <v>107</v>
      </c>
      <c r="B170" s="59" t="s">
        <v>115</v>
      </c>
      <c r="C170" s="59" t="s">
        <v>135</v>
      </c>
      <c r="D170" s="59" t="s">
        <v>352</v>
      </c>
      <c r="E170" s="59" t="s">
        <v>107</v>
      </c>
      <c r="F170" s="60">
        <v>42976</v>
      </c>
      <c r="G170" s="61">
        <v>-12.52</v>
      </c>
      <c r="H170" s="59" t="s">
        <v>225</v>
      </c>
      <c r="I170" s="59" t="s">
        <v>353</v>
      </c>
      <c r="J170" s="59" t="s">
        <v>348</v>
      </c>
      <c r="K170" s="59" t="s">
        <v>349</v>
      </c>
      <c r="L170" s="60">
        <v>42976</v>
      </c>
      <c r="M170" s="59" t="s">
        <v>227</v>
      </c>
      <c r="N170" s="61">
        <v>-12.52</v>
      </c>
      <c r="O170" s="59" t="s">
        <v>351</v>
      </c>
      <c r="P170" s="59" t="s">
        <v>76</v>
      </c>
      <c r="Q170" s="59" t="s">
        <v>224</v>
      </c>
    </row>
    <row r="171" spans="1:17" ht="12.75">
      <c r="A171" s="59" t="s">
        <v>107</v>
      </c>
      <c r="B171" s="59" t="s">
        <v>115</v>
      </c>
      <c r="C171" s="59" t="s">
        <v>135</v>
      </c>
      <c r="D171" s="59" t="s">
        <v>352</v>
      </c>
      <c r="E171" s="59" t="s">
        <v>107</v>
      </c>
      <c r="F171" s="60">
        <v>42976</v>
      </c>
      <c r="G171" s="61">
        <v>12.52</v>
      </c>
      <c r="H171" s="59" t="s">
        <v>346</v>
      </c>
      <c r="I171" s="59" t="s">
        <v>353</v>
      </c>
      <c r="J171" s="59" t="s">
        <v>348</v>
      </c>
      <c r="K171" s="59" t="s">
        <v>349</v>
      </c>
      <c r="L171" s="60">
        <v>42976</v>
      </c>
      <c r="M171" s="59" t="s">
        <v>350</v>
      </c>
      <c r="N171" s="61">
        <v>12.52</v>
      </c>
      <c r="O171" s="59" t="s">
        <v>351</v>
      </c>
      <c r="P171" s="59" t="s">
        <v>76</v>
      </c>
      <c r="Q171" s="59" t="s">
        <v>224</v>
      </c>
    </row>
    <row r="172" spans="1:17" ht="12.75">
      <c r="A172" s="59" t="s">
        <v>107</v>
      </c>
      <c r="B172" s="59" t="s">
        <v>115</v>
      </c>
      <c r="C172" s="59" t="s">
        <v>139</v>
      </c>
      <c r="D172" s="59" t="s">
        <v>354</v>
      </c>
      <c r="E172" s="59" t="s">
        <v>107</v>
      </c>
      <c r="F172" s="60">
        <v>42887</v>
      </c>
      <c r="G172" s="61">
        <v>-890.63</v>
      </c>
      <c r="H172" s="59" t="s">
        <v>225</v>
      </c>
      <c r="I172" s="59" t="s">
        <v>355</v>
      </c>
      <c r="J172" s="59" t="s">
        <v>81</v>
      </c>
      <c r="K172" s="59" t="s">
        <v>145</v>
      </c>
      <c r="L172" s="60">
        <v>42926</v>
      </c>
      <c r="M172" s="59" t="s">
        <v>227</v>
      </c>
      <c r="N172" s="61">
        <v>-795.33</v>
      </c>
      <c r="O172" s="59" t="s">
        <v>351</v>
      </c>
      <c r="P172" s="59" t="s">
        <v>76</v>
      </c>
      <c r="Q172" s="59" t="s">
        <v>224</v>
      </c>
    </row>
    <row r="173" spans="1:17" ht="12.75">
      <c r="A173" s="59" t="s">
        <v>231</v>
      </c>
      <c r="B173" s="59" t="s">
        <v>115</v>
      </c>
      <c r="C173" s="59" t="s">
        <v>139</v>
      </c>
      <c r="D173" s="59" t="s">
        <v>354</v>
      </c>
      <c r="E173" s="59" t="s">
        <v>107</v>
      </c>
      <c r="F173" s="60">
        <v>42887</v>
      </c>
      <c r="G173" s="61">
        <v>890.63</v>
      </c>
      <c r="H173" s="59" t="s">
        <v>232</v>
      </c>
      <c r="I173" s="59" t="s">
        <v>355</v>
      </c>
      <c r="J173" s="59" t="s">
        <v>81</v>
      </c>
      <c r="K173" s="59" t="s">
        <v>145</v>
      </c>
      <c r="L173" s="60">
        <v>42926</v>
      </c>
      <c r="M173" s="59" t="s">
        <v>114</v>
      </c>
      <c r="N173" s="61">
        <v>795.33</v>
      </c>
      <c r="O173" s="59" t="s">
        <v>351</v>
      </c>
      <c r="P173" s="59" t="s">
        <v>76</v>
      </c>
      <c r="Q173" s="59" t="s">
        <v>224</v>
      </c>
    </row>
    <row r="174" spans="1:17" ht="12.75">
      <c r="A174" s="59" t="s">
        <v>107</v>
      </c>
      <c r="B174" s="59" t="s">
        <v>115</v>
      </c>
      <c r="C174" s="59" t="s">
        <v>156</v>
      </c>
      <c r="D174" s="59" t="s">
        <v>356</v>
      </c>
      <c r="E174" s="59" t="s">
        <v>107</v>
      </c>
      <c r="F174" s="60">
        <v>42767</v>
      </c>
      <c r="G174" s="61">
        <v>133.25</v>
      </c>
      <c r="H174" s="59" t="s">
        <v>225</v>
      </c>
      <c r="I174" s="59" t="s">
        <v>357</v>
      </c>
      <c r="J174" s="59" t="s">
        <v>81</v>
      </c>
      <c r="K174" s="59" t="s">
        <v>159</v>
      </c>
      <c r="L174" s="60">
        <v>42814</v>
      </c>
      <c r="M174" s="59" t="s">
        <v>227</v>
      </c>
      <c r="N174" s="61">
        <v>1801.54</v>
      </c>
      <c r="O174" s="59" t="s">
        <v>351</v>
      </c>
      <c r="P174" s="59" t="s">
        <v>76</v>
      </c>
      <c r="Q174" s="59" t="s">
        <v>224</v>
      </c>
    </row>
    <row r="175" spans="1:17" ht="12.75">
      <c r="A175" s="59" t="s">
        <v>231</v>
      </c>
      <c r="B175" s="59" t="s">
        <v>115</v>
      </c>
      <c r="C175" s="59" t="s">
        <v>156</v>
      </c>
      <c r="D175" s="59" t="s">
        <v>356</v>
      </c>
      <c r="E175" s="59" t="s">
        <v>275</v>
      </c>
      <c r="F175" s="60">
        <v>42767</v>
      </c>
      <c r="G175" s="61">
        <v>-133.25</v>
      </c>
      <c r="H175" s="59" t="s">
        <v>232</v>
      </c>
      <c r="I175" s="59" t="s">
        <v>357</v>
      </c>
      <c r="J175" s="59" t="s">
        <v>81</v>
      </c>
      <c r="K175" s="59" t="s">
        <v>159</v>
      </c>
      <c r="L175" s="60">
        <v>42814</v>
      </c>
      <c r="M175" s="59" t="s">
        <v>114</v>
      </c>
      <c r="N175" s="61">
        <v>-1801.54</v>
      </c>
      <c r="O175" s="59" t="s">
        <v>351</v>
      </c>
      <c r="P175" s="59" t="s">
        <v>76</v>
      </c>
      <c r="Q175" s="59" t="s">
        <v>224</v>
      </c>
    </row>
    <row r="176" spans="1:17" ht="12.75">
      <c r="A176" s="59" t="s">
        <v>107</v>
      </c>
      <c r="B176" s="59" t="s">
        <v>115</v>
      </c>
      <c r="C176" s="59" t="s">
        <v>201</v>
      </c>
      <c r="D176" s="59" t="s">
        <v>358</v>
      </c>
      <c r="E176" s="59" t="s">
        <v>107</v>
      </c>
      <c r="F176" s="60">
        <v>42804</v>
      </c>
      <c r="G176" s="61">
        <v>0.55</v>
      </c>
      <c r="H176" s="59" t="s">
        <v>346</v>
      </c>
      <c r="I176" s="59" t="s">
        <v>359</v>
      </c>
      <c r="J176" s="59" t="s">
        <v>348</v>
      </c>
      <c r="K176" s="59" t="s">
        <v>349</v>
      </c>
      <c r="L176" s="60">
        <v>42804</v>
      </c>
      <c r="M176" s="59" t="s">
        <v>350</v>
      </c>
      <c r="N176" s="61">
        <v>0.55</v>
      </c>
      <c r="O176" s="59" t="s">
        <v>351</v>
      </c>
      <c r="P176" s="59" t="s">
        <v>76</v>
      </c>
      <c r="Q176" s="59" t="s">
        <v>224</v>
      </c>
    </row>
    <row r="177" spans="1:17" ht="12.75">
      <c r="A177" s="59" t="s">
        <v>107</v>
      </c>
      <c r="B177" s="59" t="s">
        <v>115</v>
      </c>
      <c r="C177" s="59" t="s">
        <v>201</v>
      </c>
      <c r="D177" s="59" t="s">
        <v>358</v>
      </c>
      <c r="E177" s="59" t="s">
        <v>107</v>
      </c>
      <c r="F177" s="60">
        <v>42804</v>
      </c>
      <c r="G177" s="61">
        <v>-0.55</v>
      </c>
      <c r="H177" s="59" t="s">
        <v>225</v>
      </c>
      <c r="I177" s="59" t="s">
        <v>359</v>
      </c>
      <c r="J177" s="59" t="s">
        <v>348</v>
      </c>
      <c r="K177" s="59" t="s">
        <v>349</v>
      </c>
      <c r="L177" s="60">
        <v>42804</v>
      </c>
      <c r="M177" s="59" t="s">
        <v>227</v>
      </c>
      <c r="N177" s="61">
        <v>-0.55</v>
      </c>
      <c r="O177" s="59" t="s">
        <v>351</v>
      </c>
      <c r="P177" s="59" t="s">
        <v>76</v>
      </c>
      <c r="Q177" s="59" t="s">
        <v>224</v>
      </c>
    </row>
    <row r="178" spans="1:17" ht="12.75">
      <c r="A178" s="59" t="s">
        <v>107</v>
      </c>
      <c r="B178" s="59" t="s">
        <v>115</v>
      </c>
      <c r="C178" s="59" t="s">
        <v>105</v>
      </c>
      <c r="D178" s="59" t="s">
        <v>360</v>
      </c>
      <c r="E178" s="59" t="s">
        <v>107</v>
      </c>
      <c r="F178" s="60">
        <v>42736</v>
      </c>
      <c r="G178" s="61">
        <v>57.02</v>
      </c>
      <c r="H178" s="59" t="s">
        <v>225</v>
      </c>
      <c r="I178" s="59" t="s">
        <v>361</v>
      </c>
      <c r="J178" s="59" t="s">
        <v>81</v>
      </c>
      <c r="K178" s="59" t="s">
        <v>170</v>
      </c>
      <c r="L178" s="60">
        <v>42779</v>
      </c>
      <c r="M178" s="59" t="s">
        <v>227</v>
      </c>
      <c r="N178" s="61">
        <v>54.51</v>
      </c>
      <c r="O178" s="59" t="s">
        <v>351</v>
      </c>
      <c r="P178" s="59" t="s">
        <v>76</v>
      </c>
      <c r="Q178" s="59" t="s">
        <v>224</v>
      </c>
    </row>
    <row r="179" spans="1:17" ht="12.75">
      <c r="A179" s="59" t="s">
        <v>231</v>
      </c>
      <c r="B179" s="59" t="s">
        <v>115</v>
      </c>
      <c r="C179" s="59" t="s">
        <v>105</v>
      </c>
      <c r="D179" s="59" t="s">
        <v>360</v>
      </c>
      <c r="E179" s="59" t="s">
        <v>298</v>
      </c>
      <c r="F179" s="60">
        <v>42736</v>
      </c>
      <c r="G179" s="61">
        <v>-57.02</v>
      </c>
      <c r="H179" s="59" t="s">
        <v>232</v>
      </c>
      <c r="I179" s="59" t="s">
        <v>361</v>
      </c>
      <c r="J179" s="59" t="s">
        <v>81</v>
      </c>
      <c r="K179" s="59" t="s">
        <v>170</v>
      </c>
      <c r="L179" s="60">
        <v>42779</v>
      </c>
      <c r="M179" s="59" t="s">
        <v>114</v>
      </c>
      <c r="N179" s="61">
        <v>-54.51</v>
      </c>
      <c r="O179" s="59" t="s">
        <v>351</v>
      </c>
      <c r="P179" s="59" t="s">
        <v>76</v>
      </c>
      <c r="Q179" s="59" t="s">
        <v>224</v>
      </c>
    </row>
    <row r="180" spans="1:17" ht="12.75">
      <c r="A180" s="59" t="s">
        <v>362</v>
      </c>
      <c r="B180" s="59" t="s">
        <v>166</v>
      </c>
      <c r="C180" s="59" t="s">
        <v>105</v>
      </c>
      <c r="D180" s="59" t="s">
        <v>363</v>
      </c>
      <c r="E180" s="59" t="s">
        <v>364</v>
      </c>
      <c r="F180" s="60">
        <v>42370</v>
      </c>
      <c r="G180" s="61">
        <v>-3199.6</v>
      </c>
      <c r="H180" s="59" t="s">
        <v>365</v>
      </c>
      <c r="I180" s="59" t="s">
        <v>366</v>
      </c>
      <c r="J180" s="59" t="s">
        <v>348</v>
      </c>
      <c r="K180" s="59" t="s">
        <v>367</v>
      </c>
      <c r="L180" s="60">
        <v>42765</v>
      </c>
      <c r="M180" s="59" t="s">
        <v>350</v>
      </c>
      <c r="N180" s="61">
        <v>-3199.6</v>
      </c>
      <c r="O180" s="59" t="s">
        <v>368</v>
      </c>
      <c r="P180" s="59" t="s">
        <v>76</v>
      </c>
      <c r="Q180" s="59" t="s">
        <v>224</v>
      </c>
    </row>
    <row r="181" spans="1:17" ht="12.75">
      <c r="A181" s="59" t="s">
        <v>369</v>
      </c>
      <c r="B181" s="59" t="s">
        <v>166</v>
      </c>
      <c r="C181" s="59" t="s">
        <v>105</v>
      </c>
      <c r="D181" s="59" t="s">
        <v>363</v>
      </c>
      <c r="E181" s="59" t="s">
        <v>364</v>
      </c>
      <c r="F181" s="60">
        <v>42370</v>
      </c>
      <c r="G181" s="61">
        <v>3199.6</v>
      </c>
      <c r="H181" s="59" t="s">
        <v>370</v>
      </c>
      <c r="I181" s="59" t="s">
        <v>366</v>
      </c>
      <c r="J181" s="59" t="s">
        <v>348</v>
      </c>
      <c r="K181" s="59" t="s">
        <v>367</v>
      </c>
      <c r="L181" s="60">
        <v>42765</v>
      </c>
      <c r="M181" s="59" t="s">
        <v>350</v>
      </c>
      <c r="N181" s="61">
        <v>3199.6</v>
      </c>
      <c r="O181" s="59" t="s">
        <v>368</v>
      </c>
      <c r="P181" s="59" t="s">
        <v>76</v>
      </c>
      <c r="Q181" s="59" t="s">
        <v>224</v>
      </c>
    </row>
    <row r="182" spans="1:17" ht="12.75">
      <c r="A182" s="59" t="s">
        <v>362</v>
      </c>
      <c r="B182" s="59" t="s">
        <v>166</v>
      </c>
      <c r="C182" s="59" t="s">
        <v>105</v>
      </c>
      <c r="D182" s="59" t="s">
        <v>363</v>
      </c>
      <c r="E182" s="59" t="s">
        <v>364</v>
      </c>
      <c r="F182" s="60">
        <v>42370</v>
      </c>
      <c r="G182" s="61">
        <v>610783.6</v>
      </c>
      <c r="H182" s="59" t="s">
        <v>365</v>
      </c>
      <c r="I182" s="59" t="s">
        <v>366</v>
      </c>
      <c r="J182" s="59" t="s">
        <v>81</v>
      </c>
      <c r="K182" s="59" t="s">
        <v>371</v>
      </c>
      <c r="L182" s="60">
        <v>42765</v>
      </c>
      <c r="M182" s="59" t="s">
        <v>350</v>
      </c>
      <c r="N182" s="61">
        <v>610783.6</v>
      </c>
      <c r="O182" s="59" t="s">
        <v>368</v>
      </c>
      <c r="P182" s="59" t="s">
        <v>76</v>
      </c>
      <c r="Q182" s="59" t="s">
        <v>224</v>
      </c>
    </row>
    <row r="183" spans="1:17" ht="12.75">
      <c r="A183" s="59" t="s">
        <v>369</v>
      </c>
      <c r="B183" s="59" t="s">
        <v>166</v>
      </c>
      <c r="C183" s="59" t="s">
        <v>105</v>
      </c>
      <c r="D183" s="59" t="s">
        <v>363</v>
      </c>
      <c r="E183" s="59" t="s">
        <v>364</v>
      </c>
      <c r="F183" s="60">
        <v>42370</v>
      </c>
      <c r="G183" s="61">
        <v>-610783.6</v>
      </c>
      <c r="H183" s="59" t="s">
        <v>370</v>
      </c>
      <c r="I183" s="59" t="s">
        <v>366</v>
      </c>
      <c r="J183" s="59" t="s">
        <v>81</v>
      </c>
      <c r="K183" s="59" t="s">
        <v>371</v>
      </c>
      <c r="L183" s="60">
        <v>42765</v>
      </c>
      <c r="M183" s="59" t="s">
        <v>350</v>
      </c>
      <c r="N183" s="61">
        <v>-610783.6</v>
      </c>
      <c r="O183" s="59" t="s">
        <v>368</v>
      </c>
      <c r="P183" s="59" t="s">
        <v>76</v>
      </c>
      <c r="Q183" s="59" t="s">
        <v>224</v>
      </c>
    </row>
    <row r="184" spans="1:17" ht="12.75">
      <c r="A184" s="59" t="s">
        <v>107</v>
      </c>
      <c r="B184" s="59" t="s">
        <v>211</v>
      </c>
      <c r="C184" s="59" t="s">
        <v>116</v>
      </c>
      <c r="D184" s="59" t="s">
        <v>372</v>
      </c>
      <c r="E184" s="59" t="s">
        <v>107</v>
      </c>
      <c r="F184" s="60">
        <v>42369</v>
      </c>
      <c r="G184" s="61">
        <v>-222.9</v>
      </c>
      <c r="H184" s="59" t="s">
        <v>225</v>
      </c>
      <c r="I184" s="59" t="s">
        <v>373</v>
      </c>
      <c r="J184" s="59" t="s">
        <v>81</v>
      </c>
      <c r="K184" s="59" t="s">
        <v>371</v>
      </c>
      <c r="L184" s="60">
        <v>42467</v>
      </c>
      <c r="M184" s="59" t="s">
        <v>227</v>
      </c>
      <c r="N184" s="61">
        <v>-222.9</v>
      </c>
      <c r="O184" s="59" t="s">
        <v>368</v>
      </c>
      <c r="P184" s="59" t="s">
        <v>76</v>
      </c>
      <c r="Q184" s="59" t="s">
        <v>224</v>
      </c>
    </row>
    <row r="185" spans="1:17" ht="12.75">
      <c r="A185" s="59" t="s">
        <v>107</v>
      </c>
      <c r="B185" s="59" t="s">
        <v>211</v>
      </c>
      <c r="C185" s="59" t="s">
        <v>116</v>
      </c>
      <c r="D185" s="59" t="s">
        <v>372</v>
      </c>
      <c r="E185" s="59" t="s">
        <v>107</v>
      </c>
      <c r="F185" s="60">
        <v>42369</v>
      </c>
      <c r="G185" s="61">
        <v>-1004</v>
      </c>
      <c r="H185" s="59" t="s">
        <v>225</v>
      </c>
      <c r="I185" s="59" t="s">
        <v>373</v>
      </c>
      <c r="J185" s="59" t="s">
        <v>81</v>
      </c>
      <c r="K185" s="59" t="s">
        <v>371</v>
      </c>
      <c r="L185" s="60">
        <v>42467</v>
      </c>
      <c r="M185" s="59" t="s">
        <v>227</v>
      </c>
      <c r="N185" s="61">
        <v>-1004</v>
      </c>
      <c r="O185" s="59" t="s">
        <v>368</v>
      </c>
      <c r="P185" s="59" t="s">
        <v>76</v>
      </c>
      <c r="Q185" s="59" t="s">
        <v>224</v>
      </c>
    </row>
    <row r="186" spans="1:17" ht="12.75">
      <c r="A186" s="59" t="s">
        <v>107</v>
      </c>
      <c r="B186" s="59" t="s">
        <v>211</v>
      </c>
      <c r="C186" s="59" t="s">
        <v>116</v>
      </c>
      <c r="D186" s="59" t="s">
        <v>372</v>
      </c>
      <c r="E186" s="59" t="s">
        <v>107</v>
      </c>
      <c r="F186" s="60">
        <v>42369</v>
      </c>
      <c r="G186" s="61">
        <v>-511.18</v>
      </c>
      <c r="H186" s="59" t="s">
        <v>225</v>
      </c>
      <c r="I186" s="59" t="s">
        <v>373</v>
      </c>
      <c r="J186" s="59" t="s">
        <v>81</v>
      </c>
      <c r="K186" s="59" t="s">
        <v>371</v>
      </c>
      <c r="L186" s="60">
        <v>42467</v>
      </c>
      <c r="M186" s="59" t="s">
        <v>227</v>
      </c>
      <c r="N186" s="61">
        <v>-511.18</v>
      </c>
      <c r="O186" s="59" t="s">
        <v>368</v>
      </c>
      <c r="P186" s="59" t="s">
        <v>76</v>
      </c>
      <c r="Q186" s="59" t="s">
        <v>224</v>
      </c>
    </row>
    <row r="187" spans="1:17" ht="12.75">
      <c r="A187" s="59" t="s">
        <v>374</v>
      </c>
      <c r="B187" s="59" t="s">
        <v>211</v>
      </c>
      <c r="C187" s="59" t="s">
        <v>116</v>
      </c>
      <c r="D187" s="59" t="s">
        <v>372</v>
      </c>
      <c r="E187" s="59" t="s">
        <v>375</v>
      </c>
      <c r="F187" s="60">
        <v>42369</v>
      </c>
      <c r="G187" s="61">
        <v>1738.08</v>
      </c>
      <c r="H187" s="59" t="s">
        <v>376</v>
      </c>
      <c r="I187" s="59" t="s">
        <v>373</v>
      </c>
      <c r="J187" s="59" t="s">
        <v>81</v>
      </c>
      <c r="K187" s="59" t="s">
        <v>371</v>
      </c>
      <c r="L187" s="60">
        <v>42467</v>
      </c>
      <c r="M187" s="59" t="s">
        <v>114</v>
      </c>
      <c r="N187" s="61">
        <v>1738.08</v>
      </c>
      <c r="O187" s="59" t="s">
        <v>368</v>
      </c>
      <c r="P187" s="59" t="s">
        <v>76</v>
      </c>
      <c r="Q187" s="59" t="s">
        <v>224</v>
      </c>
    </row>
    <row r="188" spans="1:17" ht="12.75">
      <c r="A188" s="59" t="s">
        <v>107</v>
      </c>
      <c r="B188" s="59" t="s">
        <v>211</v>
      </c>
      <c r="C188" s="59" t="s">
        <v>116</v>
      </c>
      <c r="D188" s="59" t="s">
        <v>372</v>
      </c>
      <c r="E188" s="59" t="s">
        <v>107</v>
      </c>
      <c r="F188" s="60">
        <v>42369</v>
      </c>
      <c r="G188" s="61">
        <v>468.45</v>
      </c>
      <c r="H188" s="59" t="s">
        <v>225</v>
      </c>
      <c r="I188" s="59" t="s">
        <v>373</v>
      </c>
      <c r="J188" s="59" t="s">
        <v>348</v>
      </c>
      <c r="K188" s="59" t="s">
        <v>349</v>
      </c>
      <c r="L188" s="60">
        <v>42467</v>
      </c>
      <c r="M188" s="59" t="s">
        <v>227</v>
      </c>
      <c r="N188" s="61">
        <v>468.45</v>
      </c>
      <c r="O188" s="59" t="s">
        <v>368</v>
      </c>
      <c r="P188" s="59" t="s">
        <v>76</v>
      </c>
      <c r="Q188" s="59" t="s">
        <v>224</v>
      </c>
    </row>
    <row r="189" spans="1:17" ht="12.75">
      <c r="A189" s="59" t="s">
        <v>377</v>
      </c>
      <c r="B189" s="59" t="s">
        <v>211</v>
      </c>
      <c r="C189" s="59" t="s">
        <v>116</v>
      </c>
      <c r="D189" s="59" t="s">
        <v>372</v>
      </c>
      <c r="E189" s="59" t="s">
        <v>375</v>
      </c>
      <c r="F189" s="60">
        <v>42369</v>
      </c>
      <c r="G189" s="61">
        <v>-1738.08</v>
      </c>
      <c r="H189" s="59" t="s">
        <v>376</v>
      </c>
      <c r="I189" s="59" t="s">
        <v>373</v>
      </c>
      <c r="J189" s="59" t="s">
        <v>348</v>
      </c>
      <c r="K189" s="59" t="s">
        <v>349</v>
      </c>
      <c r="L189" s="60">
        <v>42467</v>
      </c>
      <c r="M189" s="59" t="s">
        <v>114</v>
      </c>
      <c r="N189" s="61">
        <v>-1738.08</v>
      </c>
      <c r="O189" s="59" t="s">
        <v>368</v>
      </c>
      <c r="P189" s="59" t="s">
        <v>76</v>
      </c>
      <c r="Q189" s="59" t="s">
        <v>224</v>
      </c>
    </row>
    <row r="190" spans="1:17" ht="12.75">
      <c r="A190" s="59" t="s">
        <v>378</v>
      </c>
      <c r="B190" s="59" t="s">
        <v>211</v>
      </c>
      <c r="C190" s="59" t="s">
        <v>116</v>
      </c>
      <c r="D190" s="59" t="s">
        <v>372</v>
      </c>
      <c r="E190" s="59" t="s">
        <v>379</v>
      </c>
      <c r="F190" s="60">
        <v>42369</v>
      </c>
      <c r="G190" s="61">
        <v>1269.63</v>
      </c>
      <c r="H190" s="59" t="s">
        <v>380</v>
      </c>
      <c r="I190" s="59" t="s">
        <v>373</v>
      </c>
      <c r="J190" s="59" t="s">
        <v>348</v>
      </c>
      <c r="K190" s="59" t="s">
        <v>349</v>
      </c>
      <c r="L190" s="60">
        <v>42467</v>
      </c>
      <c r="M190" s="59" t="s">
        <v>381</v>
      </c>
      <c r="N190" s="61">
        <v>1269.63</v>
      </c>
      <c r="O190" s="59" t="s">
        <v>368</v>
      </c>
      <c r="P190" s="59" t="s">
        <v>76</v>
      </c>
      <c r="Q190" s="59" t="s">
        <v>224</v>
      </c>
    </row>
  </sheetData>
  <sheetProtection/>
  <autoFilter ref="A1:Q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 slavery - voluntary contributions (SHA)19</dc:title>
  <dc:subject/>
  <dc:creator>Charlemagne</dc:creator>
  <cp:keywords/>
  <dc:description/>
  <cp:lastModifiedBy>LIONDJO Philippe</cp:lastModifiedBy>
  <cp:lastPrinted>2018-08-31T12:19:47Z</cp:lastPrinted>
  <dcterms:created xsi:type="dcterms:W3CDTF">2011-03-09T14:25:17Z</dcterms:created>
  <dcterms:modified xsi:type="dcterms:W3CDTF">2020-01-08T14:55:07Z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by">
    <vt:lpwstr>Humanitarian Trust Funds</vt:lpwstr>
  </property>
  <property fmtid="{D5CDD505-2E9C-101B-9397-08002B2CF9AE}" pid="3" name="Status">
    <vt:lpwstr>Interim</vt:lpwstr>
  </property>
</Properties>
</file>